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4FD665D0-E36E-4A35-8240-41CE27E9F2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45" i="1"/>
  <c r="D44" i="1"/>
  <c r="D40" i="1"/>
  <c r="D42" i="1"/>
  <c r="D41" i="1"/>
  <c r="D37" i="1" l="1"/>
  <c r="D35" i="1"/>
  <c r="D33" i="1"/>
  <c r="D31" i="1"/>
  <c r="D29" i="1"/>
  <c r="D27" i="1"/>
  <c r="D24" i="1"/>
  <c r="D22" i="1"/>
  <c r="D20" i="1"/>
  <c r="D18" i="1"/>
  <c r="D16" i="1"/>
  <c r="D14" i="1"/>
  <c r="D11" i="1"/>
  <c r="D9" i="1"/>
  <c r="D38" i="1" l="1"/>
  <c r="D51" i="1" s="1"/>
</calcChain>
</file>

<file path=xl/sharedStrings.xml><?xml version="1.0" encoding="utf-8"?>
<sst xmlns="http://schemas.openxmlformats.org/spreadsheetml/2006/main" count="126" uniqueCount="73">
  <si>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</si>
  <si>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</si>
  <si>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</si>
  <si>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</si>
  <si>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</si>
  <si>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</si>
  <si>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</si>
  <si>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</si>
  <si>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</si>
  <si>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</si>
  <si>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01.07.2025 Do 31.07.2025</t>
  </si>
  <si>
    <t>Zagrebačka banka</t>
  </si>
  <si>
    <t>92963223473</t>
  </si>
  <si>
    <t>Zagreb</t>
  </si>
  <si>
    <t>OSNOVNA ŠKOLA BELEC</t>
  </si>
  <si>
    <t>Ukupno: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</si>
  <si>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</si>
  <si>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</si>
  <si>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</si>
  <si>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</si>
  <si>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</si>
  <si>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</si>
  <si>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</si>
  <si>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</si>
  <si>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</si>
  <si>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</si>
  <si>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</si>
  <si>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OPTIMUS LAB D.O.O.,</t>
  </si>
  <si>
    <t>71981294715</t>
  </si>
  <si>
    <t>ČAKOVEC</t>
  </si>
  <si>
    <t>Hrvatska radiotelevizija</t>
  </si>
  <si>
    <t>68419124305</t>
  </si>
  <si>
    <t>PRISTOJBE I NAKNADE</t>
  </si>
  <si>
    <t>Tintilin d.o.o.</t>
  </si>
  <si>
    <t>67188623634</t>
  </si>
  <si>
    <t>Zlatar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</si>
  <si>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</si>
  <si>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</si>
  <si>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</si>
  <si>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Bravalis d.o.o.</t>
  </si>
  <si>
    <t>55086479613</t>
  </si>
  <si>
    <t>Donja Selnica</t>
  </si>
  <si>
    <t xml:space="preserve">NAKNADE GRAĐANIMA I KUĆANSTVIMA U NARAVI                                                                                                              </t>
  </si>
  <si>
    <t>P.P. Pekara</t>
  </si>
  <si>
    <t>45487700268</t>
  </si>
  <si>
    <t>Konjščina</t>
  </si>
  <si>
    <t>Vindija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</si>
  <si>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</si>
  <si>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</si>
  <si>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</si>
  <si>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</si>
  <si>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</si>
  <si>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</si>
  <si>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</si>
  <si>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</si>
  <si>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</si>
  <si>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Komunalac Konjščina d.o.o</t>
  </si>
  <si>
    <t>04274608715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</si>
  <si>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</si>
  <si>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</si>
  <si>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</si>
  <si>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Kategorija 1</t>
  </si>
  <si>
    <t>BANKARSKE USLUGE I USLUGE PLATNOG PROMETA</t>
  </si>
  <si>
    <t>eur</t>
  </si>
  <si>
    <t>Kategorija 2</t>
  </si>
  <si>
    <t>PLAĆE ZA PREKOVREMENI RAD</t>
  </si>
  <si>
    <t>PLAĆE ZA POSEBNE UVJETE RADA</t>
  </si>
  <si>
    <t>OSTALI RASHODI ZA ZAPOSLENE</t>
  </si>
  <si>
    <t>DOPRINOSI ZA OBVEZNO ZDRAVSTVENO OSIGURANJE</t>
  </si>
  <si>
    <t>OSTALE NAKNADE TROŠKOVA ZAPOSLENIMA</t>
  </si>
  <si>
    <t>PRIJSTOJBE I NAKNADE</t>
  </si>
  <si>
    <t>ZATEZNE KAMATE</t>
  </si>
  <si>
    <t>INTELEKTUALNE I OSOBNE USLUG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</si>
</sst>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0" fontId="5" fillId="4" borderId="12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zoomScaleNormal="100" workbookViewId="0">
      <selection activeCell="C53" sqref="C5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6" t="s">
        <v>61</v>
      </c>
      <c r="B7" s="37"/>
      <c r="C7" s="37"/>
      <c r="D7" s="37"/>
      <c r="E7" s="37"/>
      <c r="F7" s="37"/>
      <c r="G7" s="38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61.63</v>
      </c>
      <c r="E8" s="10">
        <v>3439</v>
      </c>
      <c r="F8" s="9" t="s">
        <v>62</v>
      </c>
      <c r="G8" s="21" t="s">
        <v>14</v>
      </c>
    </row>
    <row r="9" spans="1:7" ht="27" customHeight="1" thickBot="1" x14ac:dyDescent="0.3">
      <c r="A9" s="22" t="s">
        <v>15</v>
      </c>
      <c r="B9" s="23"/>
      <c r="C9" s="24"/>
      <c r="D9" s="25">
        <f>SUM(D8:D8)</f>
        <v>61.63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13</v>
      </c>
      <c r="D10" s="18">
        <v>1.66</v>
      </c>
      <c r="E10" s="10">
        <v>3238</v>
      </c>
      <c r="F10" s="9" t="s">
        <v>18</v>
      </c>
      <c r="G10" s="28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1.66</v>
      </c>
      <c r="E11" s="24"/>
      <c r="F11" s="26"/>
      <c r="G11" s="27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6.65</v>
      </c>
      <c r="E12" s="10">
        <v>3221</v>
      </c>
      <c r="F12" s="9" t="s">
        <v>22</v>
      </c>
      <c r="G12" s="28" t="s">
        <v>14</v>
      </c>
    </row>
    <row r="13" spans="1:7" x14ac:dyDescent="0.25">
      <c r="A13" s="9"/>
      <c r="B13" s="14"/>
      <c r="C13" s="10"/>
      <c r="D13" s="18">
        <v>666.72</v>
      </c>
      <c r="E13" s="10">
        <v>3222</v>
      </c>
      <c r="F13" s="9" t="s">
        <v>23</v>
      </c>
      <c r="G13" s="29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SUM(D12:D13)</f>
        <v>673.37</v>
      </c>
      <c r="E14" s="24"/>
      <c r="F14" s="26"/>
      <c r="G14" s="27"/>
    </row>
    <row r="15" spans="1:7" x14ac:dyDescent="0.25">
      <c r="A15" s="9" t="s">
        <v>24</v>
      </c>
      <c r="B15" s="14" t="s">
        <v>25</v>
      </c>
      <c r="C15" s="10" t="s">
        <v>13</v>
      </c>
      <c r="D15" s="18">
        <v>133.41999999999999</v>
      </c>
      <c r="E15" s="10">
        <v>3231</v>
      </c>
      <c r="F15" s="9" t="s">
        <v>26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133.41999999999999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101.25</v>
      </c>
      <c r="E17" s="10">
        <v>3238</v>
      </c>
      <c r="F17" s="9" t="s">
        <v>18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101.25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13</v>
      </c>
      <c r="D19" s="18">
        <v>10.62</v>
      </c>
      <c r="E19" s="10">
        <v>3295</v>
      </c>
      <c r="F19" s="9" t="s">
        <v>32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10.62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12.83</v>
      </c>
      <c r="E21" s="10">
        <v>3221</v>
      </c>
      <c r="F21" s="9" t="s">
        <v>22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12.83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21</v>
      </c>
      <c r="D23" s="18">
        <v>6.95</v>
      </c>
      <c r="E23" s="10">
        <v>3234</v>
      </c>
      <c r="F23" s="9" t="s">
        <v>38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6.95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743.13</v>
      </c>
      <c r="E25" s="10">
        <v>3231</v>
      </c>
      <c r="F25" s="9" t="s">
        <v>26</v>
      </c>
      <c r="G25" s="28" t="s">
        <v>14</v>
      </c>
    </row>
    <row r="26" spans="1:7" x14ac:dyDescent="0.25">
      <c r="A26" s="9"/>
      <c r="B26" s="14"/>
      <c r="C26" s="10"/>
      <c r="D26" s="18">
        <v>437.5</v>
      </c>
      <c r="E26" s="10">
        <v>3722</v>
      </c>
      <c r="F26" s="9" t="s">
        <v>42</v>
      </c>
      <c r="G26" s="29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SUM(D25:D26)</f>
        <v>1180.6300000000001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299.14999999999998</v>
      </c>
      <c r="E28" s="10">
        <v>3222</v>
      </c>
      <c r="F28" s="9" t="s">
        <v>23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299.14999999999998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709.03</v>
      </c>
      <c r="E30" s="10">
        <v>3222</v>
      </c>
      <c r="F30" s="9" t="s">
        <v>23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709.03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179.35</v>
      </c>
      <c r="E32" s="10">
        <v>3223</v>
      </c>
      <c r="F32" s="9" t="s">
        <v>52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179.35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74.66</v>
      </c>
      <c r="E34" s="10">
        <v>3223</v>
      </c>
      <c r="F34" s="9" t="s">
        <v>52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74.66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45</v>
      </c>
      <c r="D36" s="18">
        <v>98.49</v>
      </c>
      <c r="E36" s="10">
        <v>3234</v>
      </c>
      <c r="F36" s="9" t="s">
        <v>38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98.49</v>
      </c>
      <c r="E37" s="24"/>
      <c r="F37" s="26"/>
      <c r="G37" s="27"/>
    </row>
    <row r="38" spans="1:7" ht="27" customHeight="1" thickBot="1" x14ac:dyDescent="0.3">
      <c r="A38" s="39" t="s">
        <v>15</v>
      </c>
      <c r="B38" s="31"/>
      <c r="C38" s="32"/>
      <c r="D38" s="40">
        <f>D9+D11+D14+D16+D18+D20+D22+D24+D27+D29+D31+D33+D35+D37</f>
        <v>3543.0399999999995</v>
      </c>
      <c r="E38" s="30" t="s">
        <v>63</v>
      </c>
      <c r="F38" s="34"/>
      <c r="G38" s="35"/>
    </row>
    <row r="39" spans="1:7" ht="27" customHeight="1" thickBot="1" x14ac:dyDescent="0.3">
      <c r="A39" s="41" t="s">
        <v>64</v>
      </c>
      <c r="B39" s="42"/>
      <c r="C39" s="42"/>
      <c r="D39" s="42"/>
      <c r="E39" s="42"/>
      <c r="F39" s="42"/>
      <c r="G39" s="43"/>
    </row>
    <row r="40" spans="1:7" x14ac:dyDescent="0.25">
      <c r="A40" s="9"/>
      <c r="B40" s="14"/>
      <c r="C40" s="10"/>
      <c r="D40" s="18">
        <f>42536.39+201.81+1386</f>
        <v>44124.2</v>
      </c>
      <c r="E40" s="10">
        <v>3111</v>
      </c>
      <c r="F40" s="9" t="s">
        <v>58</v>
      </c>
      <c r="G40" s="28" t="s">
        <v>14</v>
      </c>
    </row>
    <row r="41" spans="1:7" x14ac:dyDescent="0.25">
      <c r="A41" s="9"/>
      <c r="B41" s="14"/>
      <c r="C41" s="10"/>
      <c r="D41" s="18">
        <f>149.3+18.28</f>
        <v>167.58</v>
      </c>
      <c r="E41" s="10">
        <v>3113</v>
      </c>
      <c r="F41" s="9" t="s">
        <v>65</v>
      </c>
      <c r="G41" s="29" t="s">
        <v>14</v>
      </c>
    </row>
    <row r="42" spans="1:7" x14ac:dyDescent="0.25">
      <c r="A42" s="9"/>
      <c r="B42" s="14"/>
      <c r="C42" s="10"/>
      <c r="D42" s="18">
        <f>604.56+8.38</f>
        <v>612.93999999999994</v>
      </c>
      <c r="E42" s="10">
        <v>3114</v>
      </c>
      <c r="F42" s="9" t="s">
        <v>66</v>
      </c>
      <c r="G42" s="29" t="s">
        <v>14</v>
      </c>
    </row>
    <row r="43" spans="1:7" x14ac:dyDescent="0.25">
      <c r="A43" s="9"/>
      <c r="B43" s="14"/>
      <c r="C43" s="10"/>
      <c r="D43" s="18">
        <v>220.72</v>
      </c>
      <c r="E43" s="10">
        <v>3121</v>
      </c>
      <c r="F43" s="9" t="s">
        <v>67</v>
      </c>
      <c r="G43" s="29"/>
    </row>
    <row r="44" spans="1:7" x14ac:dyDescent="0.25">
      <c r="A44" s="9"/>
      <c r="B44" s="14"/>
      <c r="C44" s="10"/>
      <c r="D44" s="18">
        <f>6804.13+37.7+228.69</f>
        <v>7070.5199999999995</v>
      </c>
      <c r="E44" s="10">
        <v>3132</v>
      </c>
      <c r="F44" s="9" t="s">
        <v>68</v>
      </c>
      <c r="G44" s="29" t="s">
        <v>14</v>
      </c>
    </row>
    <row r="45" spans="1:7" x14ac:dyDescent="0.25">
      <c r="A45" s="9"/>
      <c r="B45" s="14"/>
      <c r="C45" s="10"/>
      <c r="D45" s="18">
        <f>1536.46+10.71</f>
        <v>1547.17</v>
      </c>
      <c r="E45" s="10">
        <v>3212</v>
      </c>
      <c r="F45" s="9" t="s">
        <v>59</v>
      </c>
      <c r="G45" s="29" t="s">
        <v>14</v>
      </c>
    </row>
    <row r="46" spans="1:7" x14ac:dyDescent="0.25">
      <c r="A46" s="9"/>
      <c r="B46" s="14"/>
      <c r="C46" s="10"/>
      <c r="D46" s="18">
        <v>126.5</v>
      </c>
      <c r="E46" s="10">
        <v>3214</v>
      </c>
      <c r="F46" s="9" t="s">
        <v>69</v>
      </c>
      <c r="G46" s="29" t="s">
        <v>14</v>
      </c>
    </row>
    <row r="47" spans="1:7" x14ac:dyDescent="0.25">
      <c r="A47" s="9"/>
      <c r="B47" s="14"/>
      <c r="C47" s="10"/>
      <c r="D47" s="18">
        <v>194</v>
      </c>
      <c r="E47" s="10">
        <v>3295</v>
      </c>
      <c r="F47" s="9" t="s">
        <v>70</v>
      </c>
      <c r="G47" s="29" t="s">
        <v>14</v>
      </c>
    </row>
    <row r="48" spans="1:7" x14ac:dyDescent="0.25">
      <c r="A48" s="9"/>
      <c r="B48" s="14"/>
      <c r="C48" s="10"/>
      <c r="D48" s="18">
        <v>191.07</v>
      </c>
      <c r="E48" s="10">
        <v>3237</v>
      </c>
      <c r="F48" s="9" t="s">
        <v>72</v>
      </c>
      <c r="G48" s="29" t="s">
        <v>14</v>
      </c>
    </row>
    <row r="49" spans="1:7" x14ac:dyDescent="0.25">
      <c r="A49" s="9"/>
      <c r="B49" s="14"/>
      <c r="C49" s="10"/>
      <c r="D49" s="18">
        <v>0.6</v>
      </c>
      <c r="E49" s="10">
        <v>34339</v>
      </c>
      <c r="F49" s="9" t="s">
        <v>71</v>
      </c>
      <c r="G49" s="29" t="s">
        <v>14</v>
      </c>
    </row>
    <row r="50" spans="1:7" ht="21" customHeight="1" thickBot="1" x14ac:dyDescent="0.3">
      <c r="A50" s="22" t="s">
        <v>15</v>
      </c>
      <c r="B50" s="23"/>
      <c r="C50" s="24"/>
      <c r="D50" s="25">
        <f>D40+D41+D42+D44+D45+D46+D47+D48+D49+D43</f>
        <v>54255.299999999996</v>
      </c>
      <c r="E50" s="44" t="s">
        <v>63</v>
      </c>
      <c r="F50" s="26"/>
      <c r="G50" s="27"/>
    </row>
    <row r="51" spans="1:7" ht="15.75" thickBot="1" x14ac:dyDescent="0.3">
      <c r="A51" s="30" t="s">
        <v>60</v>
      </c>
      <c r="B51" s="31"/>
      <c r="C51" s="32"/>
      <c r="D51" s="33">
        <f>D38+D50</f>
        <v>57798.34</v>
      </c>
      <c r="E51" s="45" t="s">
        <v>63</v>
      </c>
      <c r="F51" s="34"/>
      <c r="G51" s="35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mergeCells count="2">
    <mergeCell ref="A7:G7"/>
    <mergeCell ref="A39:G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2025-08-07T09:58:20Z</dcterms:modified>
</cp:coreProperties>
</file>