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ZA 2024\"/>
    </mc:Choice>
  </mc:AlternateContent>
  <xr:revisionPtr revIDLastSave="0" documentId="8_{2B4F8370-34FA-44E7-B42B-D985E418AC67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7" l="1"/>
  <c r="H63" i="7"/>
  <c r="I63" i="7"/>
  <c r="G64" i="7"/>
  <c r="H64" i="7"/>
  <c r="I64" i="7"/>
  <c r="G60" i="7"/>
  <c r="H60" i="7"/>
  <c r="I60" i="7"/>
  <c r="G61" i="7"/>
  <c r="H61" i="7"/>
  <c r="I61" i="7"/>
  <c r="G57" i="7"/>
  <c r="H57" i="7"/>
  <c r="I57" i="7"/>
  <c r="G58" i="7"/>
  <c r="H58" i="7"/>
  <c r="I58" i="7"/>
  <c r="G52" i="7"/>
  <c r="G51" i="7" s="1"/>
  <c r="H52" i="7"/>
  <c r="H51" i="7" s="1"/>
  <c r="I52" i="7"/>
  <c r="I51" i="7" s="1"/>
  <c r="G49" i="7"/>
  <c r="H49" i="7"/>
  <c r="I49" i="7"/>
  <c r="I48" i="7" s="1"/>
  <c r="G48" i="7"/>
  <c r="H48" i="7"/>
  <c r="G45" i="7"/>
  <c r="H45" i="7"/>
  <c r="I45" i="7"/>
  <c r="I44" i="7" s="1"/>
  <c r="G44" i="7"/>
  <c r="H44" i="7"/>
  <c r="I41" i="7"/>
  <c r="G42" i="7"/>
  <c r="G41" i="7" s="1"/>
  <c r="H42" i="7"/>
  <c r="H41" i="7" s="1"/>
  <c r="I42" i="7"/>
  <c r="G38" i="7"/>
  <c r="H38" i="7"/>
  <c r="H37" i="7" s="1"/>
  <c r="H36" i="7" s="1"/>
  <c r="I38" i="7"/>
  <c r="I37" i="7" s="1"/>
  <c r="I36" i="7" s="1"/>
  <c r="F33" i="7"/>
  <c r="G33" i="7"/>
  <c r="H33" i="7"/>
  <c r="I33" i="7"/>
  <c r="I32" i="7" s="1"/>
  <c r="I31" i="7" s="1"/>
  <c r="G28" i="7"/>
  <c r="H28" i="7"/>
  <c r="H27" i="7" s="1"/>
  <c r="H26" i="7" s="1"/>
  <c r="I28" i="7"/>
  <c r="I27" i="7" s="1"/>
  <c r="I26" i="7" s="1"/>
  <c r="G24" i="7"/>
  <c r="G23" i="7" s="1"/>
  <c r="G22" i="7" s="1"/>
  <c r="H24" i="7"/>
  <c r="I24" i="7"/>
  <c r="G14" i="7"/>
  <c r="H14" i="7"/>
  <c r="I14" i="7"/>
  <c r="G9" i="7"/>
  <c r="G8" i="7" s="1"/>
  <c r="G7" i="7" s="1"/>
  <c r="H9" i="7"/>
  <c r="H8" i="7" s="1"/>
  <c r="H7" i="7" s="1"/>
  <c r="I9" i="7"/>
  <c r="I8" i="7" s="1"/>
  <c r="I7" i="7" s="1"/>
  <c r="C32" i="8"/>
  <c r="D32" i="8"/>
  <c r="E32" i="8"/>
  <c r="F32" i="8"/>
  <c r="D30" i="8"/>
  <c r="E30" i="8"/>
  <c r="F30" i="8"/>
  <c r="C24" i="8"/>
  <c r="D24" i="8"/>
  <c r="E24" i="8"/>
  <c r="F24" i="8"/>
  <c r="F17" i="3"/>
  <c r="G17" i="3"/>
  <c r="H17" i="3"/>
  <c r="F11" i="3"/>
  <c r="G11" i="3"/>
  <c r="H11" i="3"/>
  <c r="E63" i="7"/>
  <c r="E64" i="7"/>
  <c r="F60" i="7"/>
  <c r="F61" i="7"/>
  <c r="E61" i="7"/>
  <c r="E60" i="7" s="1"/>
  <c r="E52" i="7"/>
  <c r="E51" i="7" s="1"/>
  <c r="E40" i="7" s="1"/>
  <c r="E16" i="7" s="1"/>
  <c r="E49" i="7"/>
  <c r="E48" i="7" s="1"/>
  <c r="E45" i="7"/>
  <c r="E44" i="7" s="1"/>
  <c r="E42" i="7"/>
  <c r="E41" i="7" s="1"/>
  <c r="E38" i="7"/>
  <c r="E37" i="7" s="1"/>
  <c r="E36" i="7" s="1"/>
  <c r="E33" i="7"/>
  <c r="E32" i="7" s="1"/>
  <c r="E31" i="7" s="1"/>
  <c r="E28" i="7"/>
  <c r="E27" i="7" s="1"/>
  <c r="E26" i="7" s="1"/>
  <c r="E19" i="7"/>
  <c r="E18" i="7" s="1"/>
  <c r="E17" i="7" s="1"/>
  <c r="G37" i="7"/>
  <c r="G36" i="7" s="1"/>
  <c r="G32" i="7"/>
  <c r="G31" i="7" s="1"/>
  <c r="H32" i="7"/>
  <c r="H31" i="7" s="1"/>
  <c r="G27" i="7"/>
  <c r="G26" i="7" s="1"/>
  <c r="H23" i="7"/>
  <c r="H22" i="7" s="1"/>
  <c r="I23" i="7"/>
  <c r="I22" i="7" s="1"/>
  <c r="G13" i="7"/>
  <c r="G12" i="7" s="1"/>
  <c r="H13" i="7"/>
  <c r="H12" i="7" s="1"/>
  <c r="I13" i="7"/>
  <c r="I12" i="7" s="1"/>
  <c r="G19" i="7"/>
  <c r="G18" i="7" s="1"/>
  <c r="G17" i="7" s="1"/>
  <c r="H19" i="7"/>
  <c r="H18" i="7" s="1"/>
  <c r="H17" i="7" s="1"/>
  <c r="I19" i="7"/>
  <c r="I18" i="7" s="1"/>
  <c r="I17" i="7" s="1"/>
  <c r="E14" i="7"/>
  <c r="E13" i="7" s="1"/>
  <c r="E12" i="7" s="1"/>
  <c r="E9" i="7"/>
  <c r="E8" i="7" s="1"/>
  <c r="E7" i="7" s="1"/>
  <c r="B10" i="5"/>
  <c r="B11" i="5"/>
  <c r="B42" i="8"/>
  <c r="B45" i="8"/>
  <c r="B47" i="8"/>
  <c r="B49" i="8"/>
  <c r="B51" i="8"/>
  <c r="B32" i="8"/>
  <c r="B30" i="8"/>
  <c r="B28" i="8"/>
  <c r="B26" i="8"/>
  <c r="B24" i="8"/>
  <c r="H40" i="7" l="1"/>
  <c r="H16" i="7" s="1"/>
  <c r="G40" i="7"/>
  <c r="G16" i="7" s="1"/>
  <c r="I40" i="7"/>
  <c r="I16" i="7" s="1"/>
  <c r="B23" i="8"/>
  <c r="G6" i="7"/>
  <c r="I6" i="7"/>
  <c r="E6" i="7"/>
  <c r="H6" i="7"/>
  <c r="B41" i="8"/>
  <c r="B11" i="8" l="1"/>
  <c r="B14" i="8"/>
  <c r="B16" i="8"/>
  <c r="B18" i="8"/>
  <c r="B20" i="8"/>
  <c r="D25" i="3"/>
  <c r="D24" i="3" s="1"/>
  <c r="D30" i="3"/>
  <c r="D11" i="3"/>
  <c r="D10" i="3" s="1"/>
  <c r="D16" i="3"/>
  <c r="D17" i="3"/>
  <c r="F64" i="7"/>
  <c r="F63" i="7"/>
  <c r="F58" i="7"/>
  <c r="F57" i="7"/>
  <c r="F52" i="7"/>
  <c r="F51" i="7"/>
  <c r="F49" i="7"/>
  <c r="F48" i="7"/>
  <c r="F45" i="7"/>
  <c r="F44" i="7"/>
  <c r="F42" i="7"/>
  <c r="F41" i="7" s="1"/>
  <c r="F38" i="7"/>
  <c r="F37" i="7" s="1"/>
  <c r="F36" i="7" s="1"/>
  <c r="F32" i="7"/>
  <c r="F31" i="7" s="1"/>
  <c r="F28" i="7"/>
  <c r="F27" i="7" s="1"/>
  <c r="F26" i="7" s="1"/>
  <c r="F24" i="7"/>
  <c r="F23" i="7"/>
  <c r="F22" i="7"/>
  <c r="F19" i="7"/>
  <c r="F18" i="7" s="1"/>
  <c r="F17" i="7" s="1"/>
  <c r="F14" i="7"/>
  <c r="F13" i="7" s="1"/>
  <c r="F12" i="7" s="1"/>
  <c r="F9" i="7"/>
  <c r="F8" i="7" s="1"/>
  <c r="F7" i="7" s="1"/>
  <c r="F6" i="7" s="1"/>
  <c r="F40" i="7" l="1"/>
  <c r="F16" i="7" s="1"/>
  <c r="B10" i="8"/>
  <c r="C10" i="5" l="1"/>
  <c r="D11" i="5"/>
  <c r="D10" i="5" s="1"/>
  <c r="E11" i="5"/>
  <c r="E10" i="5" s="1"/>
  <c r="F11" i="5"/>
  <c r="F10" i="5" s="1"/>
  <c r="C11" i="5"/>
  <c r="D51" i="8"/>
  <c r="E51" i="8"/>
  <c r="F51" i="8"/>
  <c r="C51" i="8"/>
  <c r="D49" i="8"/>
  <c r="E49" i="8"/>
  <c r="F49" i="8"/>
  <c r="C49" i="8"/>
  <c r="D47" i="8"/>
  <c r="E47" i="8"/>
  <c r="F47" i="8"/>
  <c r="C47" i="8"/>
  <c r="D45" i="8"/>
  <c r="E45" i="8"/>
  <c r="F45" i="8"/>
  <c r="C45" i="8"/>
  <c r="D42" i="8"/>
  <c r="E42" i="8"/>
  <c r="F42" i="8"/>
  <c r="C42" i="8"/>
  <c r="D28" i="8"/>
  <c r="E28" i="8"/>
  <c r="F28" i="8"/>
  <c r="D26" i="8"/>
  <c r="D23" i="8" s="1"/>
  <c r="E26" i="8"/>
  <c r="F26" i="8"/>
  <c r="C30" i="8"/>
  <c r="C28" i="8"/>
  <c r="C26" i="8"/>
  <c r="D20" i="8"/>
  <c r="E20" i="8"/>
  <c r="F20" i="8"/>
  <c r="C20" i="8"/>
  <c r="D18" i="8"/>
  <c r="E18" i="8"/>
  <c r="F18" i="8"/>
  <c r="C18" i="8"/>
  <c r="D16" i="8"/>
  <c r="E16" i="8"/>
  <c r="F16" i="8"/>
  <c r="C16" i="8"/>
  <c r="D14" i="8"/>
  <c r="E14" i="8"/>
  <c r="F14" i="8"/>
  <c r="C14" i="8"/>
  <c r="D11" i="8"/>
  <c r="E11" i="8"/>
  <c r="F11" i="8"/>
  <c r="C11" i="8"/>
  <c r="E24" i="3"/>
  <c r="F10" i="3"/>
  <c r="G10" i="3"/>
  <c r="H10" i="3"/>
  <c r="F16" i="3"/>
  <c r="G16" i="3"/>
  <c r="H16" i="3"/>
  <c r="F30" i="3"/>
  <c r="G30" i="3"/>
  <c r="H30" i="3"/>
  <c r="F25" i="3"/>
  <c r="F24" i="3" s="1"/>
  <c r="G25" i="3"/>
  <c r="G24" i="3" s="1"/>
  <c r="H25" i="3"/>
  <c r="H24" i="3" s="1"/>
  <c r="E25" i="3"/>
  <c r="E30" i="3"/>
  <c r="E17" i="3"/>
  <c r="E16" i="3" s="1"/>
  <c r="E11" i="3"/>
  <c r="E10" i="3" s="1"/>
  <c r="C41" i="8" l="1"/>
  <c r="E10" i="8"/>
  <c r="D10" i="8"/>
  <c r="F41" i="8"/>
  <c r="E41" i="8"/>
  <c r="C10" i="8"/>
  <c r="C23" i="8"/>
  <c r="F23" i="8"/>
  <c r="E23" i="8"/>
  <c r="F10" i="8"/>
  <c r="D41" i="8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J8" i="10"/>
  <c r="I8" i="10"/>
  <c r="H8" i="10"/>
  <c r="G8" i="10"/>
  <c r="F8" i="10"/>
  <c r="F14" i="10" l="1"/>
  <c r="I14" i="10"/>
  <c r="I22" i="10" s="1"/>
  <c r="I28" i="10" s="1"/>
  <c r="I29" i="10" s="1"/>
  <c r="J14" i="10"/>
  <c r="J22" i="10" s="1"/>
  <c r="J28" i="10" s="1"/>
  <c r="J29" i="10" s="1"/>
  <c r="H14" i="10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<sst xmlns="http://schemas.openxmlformats.org/spreadsheetml/2006/main" count="286" uniqueCount="133">
  <si>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</si>
  <si>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</si>
  <si>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</si>
  <si>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</si>
  <si>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</si>
  <si>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</si>
  <si>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</si>
  <si>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</si>
  <si>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</si>
  <si>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</si>
  <si>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</si>
  <si>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</si>
  <si>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</si>
  <si>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</si>
  <si>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</si>
  <si>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</si>
  <si>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</si>
  <si>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</si>
  <si>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</si>
  <si>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</si>
  <si>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</si>
  <si>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</si>
  <si>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</si>
  <si>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</si>
  <si>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</si>
  <si>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</si>
  <si>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</si>
  <si>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</si>
  <si>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</si>
  <si>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</si>
  <si>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</si>
  <si>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</si>
  <si>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</si>
  <si>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</si>
  <si>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</si>
  <si>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</si>
  <si>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</si>
  <si>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</si>
  <si>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</si>
  <si>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</si>
  <si>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</si>
  <si>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</si>
  <si>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</si>
  <si>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</si>
  <si>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</si>
  <si>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</si>
  <si>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</si>
  <si>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</si>
  <si>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</si>
  <si>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</si>
  <si>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</si>
  <si>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</si>
  <si>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</si>
  <si>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</si>
  <si>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</si>
  <si>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</si>
  <si>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</si>
  <si>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</si>
  <si>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</si>
  <si>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</si>
  <si>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</si>
  <si>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</si>
  <si>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</si>
  <si>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</si>
  <si>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</si>
  <si>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</si>
  <si>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</si>
  <si>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</si>
  <si>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</si>
  <si>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</si>
  <si>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</si>
  <si>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</si>
  <si>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</si>
  <si>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</si>
  <si>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naknadama</t>
  </si>
  <si>
    <t>Prihodi od prodaje proizvoda i robe te pruženih usluga, prihodi od donacija te povrati po protestiranim jamstvima</t>
  </si>
  <si>
    <t>Vlastiti izvori</t>
  </si>
  <si>
    <t>Rezultat poslovanja</t>
  </si>
  <si>
    <t>REZULTAT POSLOVANJA</t>
  </si>
  <si>
    <t>VLASTITI IZVORI UKUPNO</t>
  </si>
  <si>
    <t>Financijski rashodi</t>
  </si>
  <si>
    <t>Naknade građ. i kućans. na tem. osig i dr. naknade</t>
  </si>
  <si>
    <t xml:space="preserve">  13 Decentralizacija</t>
  </si>
  <si>
    <t>2 Donacije</t>
  </si>
  <si>
    <t xml:space="preserve">  21 Donacije</t>
  </si>
  <si>
    <t xml:space="preserve"> 31 Vlastiti prihodi</t>
  </si>
  <si>
    <t xml:space="preserve"> '52 Ministarstvo</t>
  </si>
  <si>
    <t xml:space="preserve"> 54 JLS</t>
  </si>
  <si>
    <t>09 Obrazovanje</t>
  </si>
  <si>
    <t>091 Predškolsko i osnovno obrazovanje</t>
  </si>
  <si>
    <t>096 Dodatne usluge u obrazovanju</t>
  </si>
  <si>
    <t>PROGRAM 1000</t>
  </si>
  <si>
    <t>Aktivnost A102000</t>
  </si>
  <si>
    <t>Izvor financiranja 1.3.</t>
  </si>
  <si>
    <t>Tekući projekt T103000</t>
  </si>
  <si>
    <t>PROGRAM 1003</t>
  </si>
  <si>
    <t>Izvor financiranja 1.1.</t>
  </si>
  <si>
    <t>Aktivnost A102006</t>
  </si>
  <si>
    <t>Aktivnost A102001</t>
  </si>
  <si>
    <t>Izvor financiranja 2.1.</t>
  </si>
  <si>
    <t>Izvor financiranja 3.1.</t>
  </si>
  <si>
    <t>Izvor financiranja 4.3.</t>
  </si>
  <si>
    <t>Izvor financiranja 5.2.</t>
  </si>
  <si>
    <t>Izvor financiranja 5.4..</t>
  </si>
  <si>
    <t>OSNOVNO OBRAZOVANJE ZAKONSKI STANDARD</t>
  </si>
  <si>
    <t>Redovni poslovi ustanova zakonskog standarda</t>
  </si>
  <si>
    <t>Decentralizacija</t>
  </si>
  <si>
    <t>Oprema, informat.,nabava pomagala-OŠ</t>
  </si>
  <si>
    <t>DOPUNSKI NASTAVNI I VANNASTAVNI PROGRAM ŠKOLA I OBRAZOVNIH INSTITUCIJA</t>
  </si>
  <si>
    <t>Opći prihodi i primici</t>
  </si>
  <si>
    <t>Program građanskog odgoja u školama</t>
  </si>
  <si>
    <t>Dopunska sredstva za materijalne rashode i opremu škola</t>
  </si>
  <si>
    <t>Dopunski nastavni i vannastavni program škola i obrazovnih institucija</t>
  </si>
  <si>
    <t>Financiranje-ostali rashodi OŠ</t>
  </si>
  <si>
    <t>Donacije</t>
  </si>
  <si>
    <t>Vlastiti prihodi</t>
  </si>
  <si>
    <t>Posebne namjene</t>
  </si>
  <si>
    <t>Ministarstvo</t>
  </si>
  <si>
    <t>JLS</t>
  </si>
  <si>
    <t xml:space="preserve">Tekući projekt T103000   </t>
  </si>
  <si>
    <t xml:space="preserve">Aktivnost A102000  </t>
  </si>
  <si>
    <t>Tekući projekt T103021</t>
  </si>
  <si>
    <t>Baltazar 7</t>
  </si>
  <si>
    <t>Tekući projekt T103022 Zalogajček</t>
  </si>
  <si>
    <t>Zalogajček 7</t>
  </si>
  <si>
    <t>KLASA:</t>
  </si>
  <si>
    <t>400-02/23-01/01</t>
  </si>
  <si>
    <t>URBROJ:</t>
  </si>
  <si>
    <t xml:space="preserve"> FINANCIJSKI PLAN OSNOVNE ŠKOLE BELEC ZA 2024. GODINU I PROJEKCIJA ZA 2025. I 2026. GODINU</t>
  </si>
  <si>
    <t>2140-85-23-04</t>
  </si>
  <si>
    <t>Belec, 09. studenog 2023.</t>
  </si>
  <si>
    <t>Predsjednica školskog odbora</t>
  </si>
  <si>
    <t>Nevenka Puklin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</si>
</sst>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2" fillId="2" borderId="3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/>
    </xf>
    <xf numFmtId="3" fontId="16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wrapText="1"/>
    </xf>
    <xf numFmtId="0" fontId="9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24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3" fontId="24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7" fillId="0" borderId="3" xfId="0" applyFont="1" applyBorder="1"/>
    <xf numFmtId="0" fontId="28" fillId="0" borderId="3" xfId="0" applyFont="1" applyBorder="1"/>
    <xf numFmtId="0" fontId="29" fillId="0" borderId="3" xfId="0" applyFont="1" applyBorder="1"/>
    <xf numFmtId="3" fontId="27" fillId="0" borderId="3" xfId="0" applyNumberFormat="1" applyFont="1" applyBorder="1"/>
    <xf numFmtId="3" fontId="28" fillId="0" borderId="3" xfId="0" applyNumberFormat="1" applyFont="1" applyBorder="1"/>
    <xf numFmtId="3" fontId="29" fillId="0" borderId="3" xfId="0" applyNumberFormat="1" applyFont="1" applyBorder="1"/>
    <xf numFmtId="3" fontId="26" fillId="2" borderId="4" xfId="0" applyNumberFormat="1" applyFont="1" applyFill="1" applyBorder="1" applyAlignment="1">
      <alignment horizontal="right"/>
    </xf>
    <xf numFmtId="3" fontId="26" fillId="2" borderId="4" xfId="0" applyNumberFormat="1" applyFont="1" applyFill="1" applyBorder="1" applyAlignment="1">
      <alignment horizontal="right" wrapText="1"/>
    </xf>
    <xf numFmtId="3" fontId="24" fillId="2" borderId="4" xfId="0" applyNumberFormat="1" applyFont="1" applyFill="1" applyBorder="1" applyAlignment="1">
      <alignment horizontal="right" wrapText="1"/>
    </xf>
    <xf numFmtId="3" fontId="25" fillId="2" borderId="4" xfId="0" applyNumberFormat="1" applyFont="1" applyFill="1" applyBorder="1" applyAlignment="1">
      <alignment horizontal="right" wrapText="1"/>
    </xf>
    <xf numFmtId="0" fontId="26" fillId="2" borderId="4" xfId="0" applyFont="1" applyFill="1" applyBorder="1" applyAlignment="1">
      <alignment horizontal="right" wrapText="1"/>
    </xf>
    <xf numFmtId="0" fontId="30" fillId="0" borderId="0" xfId="0" applyFont="1"/>
    <xf numFmtId="0" fontId="8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3" fontId="26" fillId="2" borderId="3" xfId="0" applyNumberFormat="1" applyFont="1" applyFill="1" applyBorder="1" applyAlignment="1">
      <alignment horizontal="right" wrapText="1"/>
    </xf>
    <xf numFmtId="0" fontId="31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opLeftCell="A18" workbookViewId="0">
      <selection activeCell="E44" sqref="E4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2" t="s">
        <v>17</v>
      </c>
      <c r="B3" s="102"/>
      <c r="C3" s="102"/>
      <c r="D3" s="102"/>
      <c r="E3" s="102"/>
      <c r="F3" s="102"/>
      <c r="G3" s="102"/>
      <c r="H3" s="102"/>
      <c r="I3" s="115"/>
      <c r="J3" s="11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2" t="s">
        <v>23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35</v>
      </c>
    </row>
    <row r="7" spans="1:10" ht="25.5" x14ac:dyDescent="0.25">
      <c r="A7" s="28"/>
      <c r="B7" s="29"/>
      <c r="C7" s="29"/>
      <c r="D7" s="30"/>
      <c r="E7" s="31"/>
      <c r="F7" s="3" t="s">
        <v>36</v>
      </c>
      <c r="G7" s="3" t="s">
        <v>34</v>
      </c>
      <c r="H7" s="3" t="s">
        <v>44</v>
      </c>
      <c r="I7" s="3" t="s">
        <v>45</v>
      </c>
      <c r="J7" s="3" t="s">
        <v>46</v>
      </c>
    </row>
    <row r="8" spans="1:10" x14ac:dyDescent="0.25">
      <c r="A8" s="107" t="s">
        <v>0</v>
      </c>
      <c r="B8" s="101"/>
      <c r="C8" s="101"/>
      <c r="D8" s="101"/>
      <c r="E8" s="116"/>
      <c r="F8" s="32">
        <f>F9+F10</f>
        <v>492748</v>
      </c>
      <c r="G8" s="32">
        <f t="shared" ref="G8:J8" si="0">G9+G10</f>
        <v>562620</v>
      </c>
      <c r="H8" s="32">
        <f t="shared" si="0"/>
        <v>611681</v>
      </c>
      <c r="I8" s="32">
        <f t="shared" si="0"/>
        <v>611681</v>
      </c>
      <c r="J8" s="32">
        <f t="shared" si="0"/>
        <v>611681</v>
      </c>
    </row>
    <row r="9" spans="1:10" x14ac:dyDescent="0.25">
      <c r="A9" s="117" t="s">
        <v>38</v>
      </c>
      <c r="B9" s="118"/>
      <c r="C9" s="118"/>
      <c r="D9" s="118"/>
      <c r="E9" s="114"/>
      <c r="F9" s="33">
        <v>492748</v>
      </c>
      <c r="G9" s="33">
        <v>562620</v>
      </c>
      <c r="H9" s="33">
        <v>611681</v>
      </c>
      <c r="I9" s="33">
        <v>611681</v>
      </c>
      <c r="J9" s="33">
        <v>611681</v>
      </c>
    </row>
    <row r="10" spans="1:10" x14ac:dyDescent="0.25">
      <c r="A10" s="113" t="s">
        <v>39</v>
      </c>
      <c r="B10" s="114"/>
      <c r="C10" s="114"/>
      <c r="D10" s="114"/>
      <c r="E10" s="114"/>
      <c r="F10" s="33"/>
      <c r="G10" s="33">
        <v>0</v>
      </c>
      <c r="H10" s="33"/>
      <c r="I10" s="33"/>
      <c r="J10" s="33"/>
    </row>
    <row r="11" spans="1:10" x14ac:dyDescent="0.25">
      <c r="A11" s="36" t="s">
        <v>1</v>
      </c>
      <c r="B11" s="45"/>
      <c r="C11" s="45"/>
      <c r="D11" s="45"/>
      <c r="E11" s="45"/>
      <c r="F11" s="32">
        <f>F12+F13</f>
        <v>495734</v>
      </c>
      <c r="G11" s="32">
        <f t="shared" ref="G11:J11" si="1">G12+G13</f>
        <v>564780</v>
      </c>
      <c r="H11" s="32">
        <f t="shared" si="1"/>
        <v>612711</v>
      </c>
      <c r="I11" s="32">
        <f t="shared" si="1"/>
        <v>612711</v>
      </c>
      <c r="J11" s="32">
        <f t="shared" si="1"/>
        <v>612711</v>
      </c>
    </row>
    <row r="12" spans="1:10" x14ac:dyDescent="0.25">
      <c r="A12" s="119" t="s">
        <v>40</v>
      </c>
      <c r="B12" s="118"/>
      <c r="C12" s="118"/>
      <c r="D12" s="118"/>
      <c r="E12" s="118"/>
      <c r="F12" s="33">
        <v>484732</v>
      </c>
      <c r="G12" s="33">
        <v>554160</v>
      </c>
      <c r="H12" s="33">
        <v>601611</v>
      </c>
      <c r="I12" s="33">
        <v>601611</v>
      </c>
      <c r="J12" s="46">
        <v>601611</v>
      </c>
    </row>
    <row r="13" spans="1:10" x14ac:dyDescent="0.25">
      <c r="A13" s="113" t="s">
        <v>41</v>
      </c>
      <c r="B13" s="114"/>
      <c r="C13" s="114"/>
      <c r="D13" s="114"/>
      <c r="E13" s="114"/>
      <c r="F13" s="33">
        <v>11002</v>
      </c>
      <c r="G13" s="33">
        <v>10620</v>
      </c>
      <c r="H13" s="33">
        <v>11100</v>
      </c>
      <c r="I13" s="33">
        <v>11100</v>
      </c>
      <c r="J13" s="46">
        <v>11100</v>
      </c>
    </row>
    <row r="14" spans="1:10" x14ac:dyDescent="0.25">
      <c r="A14" s="100" t="s">
        <v>66</v>
      </c>
      <c r="B14" s="101"/>
      <c r="C14" s="101"/>
      <c r="D14" s="101"/>
      <c r="E14" s="101"/>
      <c r="F14" s="32">
        <f>F8-F11</f>
        <v>-2986</v>
      </c>
      <c r="G14" s="32">
        <f t="shared" ref="G14:J14" si="2">G8-G11</f>
        <v>-2160</v>
      </c>
      <c r="H14" s="32">
        <f t="shared" si="2"/>
        <v>-1030</v>
      </c>
      <c r="I14" s="32">
        <f t="shared" si="2"/>
        <v>-1030</v>
      </c>
      <c r="J14" s="32">
        <f t="shared" si="2"/>
        <v>-1030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02" t="s">
        <v>24</v>
      </c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36</v>
      </c>
      <c r="G18" s="3" t="s">
        <v>34</v>
      </c>
      <c r="H18" s="3" t="s">
        <v>44</v>
      </c>
      <c r="I18" s="3" t="s">
        <v>45</v>
      </c>
      <c r="J18" s="3" t="s">
        <v>46</v>
      </c>
    </row>
    <row r="19" spans="1:10" x14ac:dyDescent="0.25">
      <c r="A19" s="113" t="s">
        <v>42</v>
      </c>
      <c r="B19" s="114"/>
      <c r="C19" s="114"/>
      <c r="D19" s="114"/>
      <c r="E19" s="114"/>
      <c r="F19" s="33"/>
      <c r="G19" s="33"/>
      <c r="H19" s="33"/>
      <c r="I19" s="33"/>
      <c r="J19" s="46"/>
    </row>
    <row r="20" spans="1:10" x14ac:dyDescent="0.25">
      <c r="A20" s="113" t="s">
        <v>43</v>
      </c>
      <c r="B20" s="114"/>
      <c r="C20" s="114"/>
      <c r="D20" s="114"/>
      <c r="E20" s="114"/>
      <c r="F20" s="33"/>
      <c r="G20" s="33"/>
      <c r="H20" s="33"/>
      <c r="I20" s="33"/>
      <c r="J20" s="46"/>
    </row>
    <row r="21" spans="1:10" x14ac:dyDescent="0.25">
      <c r="A21" s="100" t="s">
        <v>2</v>
      </c>
      <c r="B21" s="101"/>
      <c r="C21" s="101"/>
      <c r="D21" s="101"/>
      <c r="E21" s="101"/>
      <c r="F21" s="32">
        <f>F19-F20</f>
        <v>0</v>
      </c>
      <c r="G21" s="32">
        <f t="shared" ref="G21:J21" si="3">G19-G20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25">
      <c r="A22" s="100" t="s">
        <v>67</v>
      </c>
      <c r="B22" s="101"/>
      <c r="C22" s="101"/>
      <c r="D22" s="101"/>
      <c r="E22" s="101"/>
      <c r="F22" s="32">
        <f>F14+F21</f>
        <v>-2986</v>
      </c>
      <c r="G22" s="32">
        <f t="shared" ref="G22:J22" si="4">G14+G21</f>
        <v>-2160</v>
      </c>
      <c r="H22" s="32">
        <f t="shared" si="4"/>
        <v>-1030</v>
      </c>
      <c r="I22" s="32">
        <f t="shared" si="4"/>
        <v>-1030</v>
      </c>
      <c r="J22" s="32">
        <f t="shared" si="4"/>
        <v>-1030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02" t="s">
        <v>68</v>
      </c>
      <c r="B24" s="103"/>
      <c r="C24" s="103"/>
      <c r="D24" s="103"/>
      <c r="E24" s="103"/>
      <c r="F24" s="103"/>
      <c r="G24" s="103"/>
      <c r="H24" s="103"/>
      <c r="I24" s="103"/>
      <c r="J24" s="103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36</v>
      </c>
      <c r="G26" s="3" t="s">
        <v>34</v>
      </c>
      <c r="H26" s="3" t="s">
        <v>44</v>
      </c>
      <c r="I26" s="3" t="s">
        <v>45</v>
      </c>
      <c r="J26" s="3" t="s">
        <v>46</v>
      </c>
    </row>
    <row r="27" spans="1:10" ht="15" customHeight="1" x14ac:dyDescent="0.25">
      <c r="A27" s="104" t="s">
        <v>69</v>
      </c>
      <c r="B27" s="105"/>
      <c r="C27" s="105"/>
      <c r="D27" s="105"/>
      <c r="E27" s="106"/>
      <c r="F27" s="47">
        <v>5126</v>
      </c>
      <c r="G27" s="47">
        <v>0</v>
      </c>
      <c r="H27" s="47">
        <v>0</v>
      </c>
      <c r="I27" s="47">
        <v>0</v>
      </c>
      <c r="J27" s="48">
        <v>0</v>
      </c>
    </row>
    <row r="28" spans="1:10" ht="15" customHeight="1" x14ac:dyDescent="0.25">
      <c r="A28" s="100" t="s">
        <v>70</v>
      </c>
      <c r="B28" s="101"/>
      <c r="C28" s="101"/>
      <c r="D28" s="101"/>
      <c r="E28" s="101"/>
      <c r="F28" s="49">
        <f>F22+F27</f>
        <v>2140</v>
      </c>
      <c r="G28" s="49">
        <f t="shared" ref="G28:J28" si="5">G22+G27</f>
        <v>-2160</v>
      </c>
      <c r="H28" s="49">
        <f t="shared" si="5"/>
        <v>-1030</v>
      </c>
      <c r="I28" s="49">
        <f t="shared" si="5"/>
        <v>-1030</v>
      </c>
      <c r="J28" s="50">
        <f t="shared" si="5"/>
        <v>-1030</v>
      </c>
    </row>
    <row r="29" spans="1:10" ht="45" customHeight="1" x14ac:dyDescent="0.25">
      <c r="A29" s="107" t="s">
        <v>71</v>
      </c>
      <c r="B29" s="108"/>
      <c r="C29" s="108"/>
      <c r="D29" s="108"/>
      <c r="E29" s="109"/>
      <c r="F29" s="49">
        <f>F14+F21+F27-F28</f>
        <v>0</v>
      </c>
      <c r="G29" s="49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50">
        <f t="shared" si="6"/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110" t="s">
        <v>65</v>
      </c>
      <c r="B31" s="110"/>
      <c r="C31" s="110"/>
      <c r="D31" s="110"/>
      <c r="E31" s="110"/>
      <c r="F31" s="110"/>
      <c r="G31" s="110"/>
      <c r="H31" s="110"/>
      <c r="I31" s="110"/>
      <c r="J31" s="110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60" t="s">
        <v>36</v>
      </c>
      <c r="G33" s="60" t="s">
        <v>34</v>
      </c>
      <c r="H33" s="60" t="s">
        <v>44</v>
      </c>
      <c r="I33" s="60" t="s">
        <v>45</v>
      </c>
      <c r="J33" s="60" t="s">
        <v>46</v>
      </c>
    </row>
    <row r="34" spans="1:10" x14ac:dyDescent="0.25">
      <c r="A34" s="104" t="s">
        <v>69</v>
      </c>
      <c r="B34" s="105"/>
      <c r="C34" s="105"/>
      <c r="D34" s="105"/>
      <c r="E34" s="106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04" t="s">
        <v>72</v>
      </c>
      <c r="B35" s="105"/>
      <c r="C35" s="105"/>
      <c r="D35" s="105"/>
      <c r="E35" s="106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104" t="s">
        <v>73</v>
      </c>
      <c r="B36" s="111"/>
      <c r="C36" s="111"/>
      <c r="D36" s="111"/>
      <c r="E36" s="112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00" t="s">
        <v>70</v>
      </c>
      <c r="B37" s="101"/>
      <c r="C37" s="101"/>
      <c r="D37" s="101"/>
      <c r="E37" s="101"/>
      <c r="F37" s="34">
        <f>F34-F35+F36</f>
        <v>0</v>
      </c>
      <c r="G37" s="34">
        <f t="shared" ref="G37:J37" si="7">G34-G35+G36</f>
        <v>0</v>
      </c>
      <c r="H37" s="34">
        <f t="shared" si="7"/>
        <v>0</v>
      </c>
      <c r="I37" s="34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98" t="s">
        <v>37</v>
      </c>
      <c r="B39" s="99"/>
      <c r="C39" s="99"/>
      <c r="D39" s="99"/>
      <c r="E39" s="99"/>
      <c r="F39" s="99"/>
      <c r="G39" s="99"/>
      <c r="H39" s="99"/>
      <c r="I39" s="99"/>
      <c r="J39" s="99"/>
    </row>
    <row r="40" spans="1:10" ht="9" customHeight="1" x14ac:dyDescent="0.25"/>
    <row r="41" spans="1:10" ht="22.5" customHeight="1" x14ac:dyDescent="0.3">
      <c r="A41" s="97"/>
      <c r="B41" s="97"/>
      <c r="C41" s="97"/>
      <c r="D41" s="97"/>
      <c r="E41" s="97"/>
      <c r="F41" s="97"/>
      <c r="G41" s="97"/>
      <c r="H41" s="97"/>
      <c r="I41" s="97"/>
      <c r="J41" s="97"/>
    </row>
    <row r="42" spans="1:10" ht="18.75" x14ac:dyDescent="0.3">
      <c r="A42" s="97" t="s">
        <v>125</v>
      </c>
      <c r="B42" s="97" t="s">
        <v>126</v>
      </c>
      <c r="C42" s="97"/>
      <c r="D42" s="97"/>
      <c r="E42" s="97"/>
      <c r="F42" s="97"/>
      <c r="G42" s="97"/>
      <c r="H42" s="97"/>
      <c r="I42" s="97"/>
      <c r="J42" s="97"/>
    </row>
    <row r="43" spans="1:10" ht="18.75" x14ac:dyDescent="0.3">
      <c r="A43" s="97" t="s">
        <v>127</v>
      </c>
      <c r="B43" s="97" t="s">
        <v>129</v>
      </c>
      <c r="C43" s="97"/>
      <c r="D43" s="97"/>
      <c r="E43" s="97"/>
      <c r="F43" s="97"/>
      <c r="G43" s="97"/>
      <c r="H43" s="97"/>
      <c r="I43" s="97"/>
      <c r="J43" s="97"/>
    </row>
    <row r="44" spans="1:10" ht="18.75" x14ac:dyDescent="0.3">
      <c r="A44" s="97" t="s">
        <v>130</v>
      </c>
      <c r="B44" s="97"/>
      <c r="C44" s="97"/>
      <c r="D44" s="97"/>
      <c r="E44" s="97"/>
      <c r="F44" s="97"/>
      <c r="G44" s="97"/>
      <c r="H44" s="97"/>
      <c r="I44" s="97"/>
      <c r="J44" s="97"/>
    </row>
    <row r="45" spans="1:10" ht="18.75" x14ac:dyDescent="0.3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 ht="18.75" x14ac:dyDescent="0.3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8.75" x14ac:dyDescent="0.3">
      <c r="A47" s="97"/>
      <c r="B47" s="97"/>
      <c r="C47" s="97"/>
      <c r="D47" s="97"/>
      <c r="E47" s="97"/>
      <c r="F47" s="97"/>
      <c r="G47" s="97"/>
      <c r="H47" s="97"/>
      <c r="I47" s="97"/>
      <c r="J47" s="97"/>
    </row>
    <row r="48" spans="1:10" ht="18.75" x14ac:dyDescent="0.3">
      <c r="A48" s="97"/>
      <c r="B48" s="97"/>
      <c r="C48" s="97"/>
      <c r="D48" s="97"/>
      <c r="E48" s="97"/>
      <c r="F48" s="97"/>
      <c r="G48" s="97"/>
      <c r="H48" s="97"/>
      <c r="I48" s="97" t="s">
        <v>131</v>
      </c>
      <c r="J48" s="97"/>
    </row>
    <row r="49" spans="1:10" ht="18.75" x14ac:dyDescent="0.3">
      <c r="A49" s="97"/>
      <c r="B49" s="97"/>
      <c r="C49" s="97"/>
      <c r="D49" s="97"/>
      <c r="E49" s="97"/>
      <c r="F49" s="97"/>
      <c r="G49" s="97"/>
      <c r="H49" s="97"/>
      <c r="I49" s="97" t="s">
        <v>132</v>
      </c>
      <c r="J49" s="97"/>
    </row>
    <row r="50" spans="1:10" ht="18.75" x14ac:dyDescent="0.3">
      <c r="A50" s="97"/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8.75" x14ac:dyDescent="0.3">
      <c r="A51" s="97"/>
      <c r="B51" s="97"/>
      <c r="C51" s="97"/>
      <c r="D51" s="97"/>
      <c r="E51" s="97"/>
      <c r="F51" s="97"/>
      <c r="G51" s="97"/>
      <c r="H51" s="97"/>
      <c r="I51" s="97"/>
      <c r="J51" s="97"/>
    </row>
    <row r="52" spans="1:10" ht="18.75" x14ac:dyDescent="0.3">
      <c r="A52" s="97"/>
      <c r="B52" s="97"/>
      <c r="C52" s="97"/>
      <c r="D52" s="97"/>
      <c r="E52" s="97"/>
      <c r="F52" s="97"/>
      <c r="G52" s="97"/>
      <c r="H52" s="97"/>
      <c r="I52" s="97"/>
      <c r="J52" s="97"/>
    </row>
    <row r="53" spans="1:10" ht="18.75" x14ac:dyDescent="0.3">
      <c r="A53" s="97"/>
      <c r="B53" s="97"/>
      <c r="C53" s="97"/>
      <c r="D53" s="97"/>
      <c r="E53" s="97"/>
      <c r="F53" s="97"/>
      <c r="G53" s="97"/>
      <c r="H53" s="97"/>
      <c r="I53" s="97"/>
      <c r="J53" s="97"/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02" t="s">
        <v>17</v>
      </c>
      <c r="B3" s="102"/>
      <c r="C3" s="102"/>
      <c r="D3" s="102"/>
      <c r="E3" s="102"/>
      <c r="F3" s="102"/>
      <c r="G3" s="102"/>
      <c r="H3" s="10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02" t="s">
        <v>4</v>
      </c>
      <c r="B5" s="102"/>
      <c r="C5" s="102"/>
      <c r="D5" s="102"/>
      <c r="E5" s="102"/>
      <c r="F5" s="102"/>
      <c r="G5" s="102"/>
      <c r="H5" s="10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02" t="s">
        <v>47</v>
      </c>
      <c r="B7" s="102"/>
      <c r="C7" s="102"/>
      <c r="D7" s="102"/>
      <c r="E7" s="102"/>
      <c r="F7" s="102"/>
      <c r="G7" s="102"/>
      <c r="H7" s="102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9" t="s">
        <v>5</v>
      </c>
      <c r="B9" s="18" t="s">
        <v>6</v>
      </c>
      <c r="C9" s="18" t="s">
        <v>3</v>
      </c>
      <c r="D9" s="18" t="s">
        <v>33</v>
      </c>
      <c r="E9" s="19" t="s">
        <v>34</v>
      </c>
      <c r="F9" s="19" t="s">
        <v>31</v>
      </c>
      <c r="G9" s="19" t="s">
        <v>25</v>
      </c>
      <c r="H9" s="19" t="s">
        <v>32</v>
      </c>
    </row>
    <row r="10" spans="1:10" x14ac:dyDescent="0.25">
      <c r="A10" s="39"/>
      <c r="B10" s="40"/>
      <c r="C10" s="38" t="s">
        <v>0</v>
      </c>
      <c r="D10" s="78">
        <f>D11</f>
        <v>492748</v>
      </c>
      <c r="E10" s="70">
        <f>E11</f>
        <v>562620</v>
      </c>
      <c r="F10" s="70">
        <f t="shared" ref="F10:H10" si="0">F11</f>
        <v>611681</v>
      </c>
      <c r="G10" s="70">
        <f t="shared" si="0"/>
        <v>611681</v>
      </c>
      <c r="H10" s="70">
        <f t="shared" si="0"/>
        <v>611681</v>
      </c>
    </row>
    <row r="11" spans="1:10" ht="15.75" customHeight="1" x14ac:dyDescent="0.25">
      <c r="A11" s="11">
        <v>6</v>
      </c>
      <c r="B11" s="11"/>
      <c r="C11" s="11" t="s">
        <v>7</v>
      </c>
      <c r="D11" s="8">
        <f>D12+D13+D14+D15</f>
        <v>492748</v>
      </c>
      <c r="E11" s="9">
        <f>E12+E13+E14+E15</f>
        <v>562620</v>
      </c>
      <c r="F11" s="9">
        <f t="shared" ref="F11:H11" si="1">F12+F13+F14+F15</f>
        <v>611681</v>
      </c>
      <c r="G11" s="9">
        <f t="shared" si="1"/>
        <v>611681</v>
      </c>
      <c r="H11" s="9">
        <f t="shared" si="1"/>
        <v>611681</v>
      </c>
    </row>
    <row r="12" spans="1:10" ht="38.25" x14ac:dyDescent="0.25">
      <c r="A12" s="11"/>
      <c r="B12" s="15">
        <v>63</v>
      </c>
      <c r="C12" s="15" t="s">
        <v>26</v>
      </c>
      <c r="D12" s="8">
        <v>433788</v>
      </c>
      <c r="E12" s="9">
        <v>504610</v>
      </c>
      <c r="F12" s="9">
        <v>571300</v>
      </c>
      <c r="G12" s="9">
        <v>571300</v>
      </c>
      <c r="H12" s="9">
        <v>571300</v>
      </c>
    </row>
    <row r="13" spans="1:10" ht="51" x14ac:dyDescent="0.25">
      <c r="A13" s="12"/>
      <c r="B13" s="67">
        <v>65</v>
      </c>
      <c r="C13" s="63" t="s">
        <v>74</v>
      </c>
      <c r="D13" s="8">
        <v>24283</v>
      </c>
      <c r="E13" s="9">
        <v>23760</v>
      </c>
      <c r="F13" s="9">
        <v>8600</v>
      </c>
      <c r="G13" s="9">
        <v>8600</v>
      </c>
      <c r="H13" s="9">
        <v>8600</v>
      </c>
    </row>
    <row r="14" spans="1:10" ht="51" x14ac:dyDescent="0.25">
      <c r="A14" s="12"/>
      <c r="B14" s="67">
        <v>66</v>
      </c>
      <c r="C14" s="63" t="s">
        <v>75</v>
      </c>
      <c r="D14" s="8">
        <v>691</v>
      </c>
      <c r="E14" s="9">
        <v>310</v>
      </c>
      <c r="F14" s="9">
        <v>850</v>
      </c>
      <c r="G14" s="9">
        <v>850</v>
      </c>
      <c r="H14" s="9">
        <v>850</v>
      </c>
    </row>
    <row r="15" spans="1:10" ht="38.25" x14ac:dyDescent="0.25">
      <c r="A15" s="12"/>
      <c r="B15" s="12">
        <v>67</v>
      </c>
      <c r="C15" s="15" t="s">
        <v>27</v>
      </c>
      <c r="D15" s="8">
        <v>33986</v>
      </c>
      <c r="E15" s="9">
        <v>33940</v>
      </c>
      <c r="F15" s="9">
        <v>30931</v>
      </c>
      <c r="G15" s="9">
        <v>30931</v>
      </c>
      <c r="H15" s="9">
        <v>30931</v>
      </c>
    </row>
    <row r="16" spans="1:10" s="66" customFormat="1" x14ac:dyDescent="0.25">
      <c r="A16" s="25"/>
      <c r="B16" s="25"/>
      <c r="C16" s="25" t="s">
        <v>79</v>
      </c>
      <c r="D16" s="68">
        <f>D17</f>
        <v>2140</v>
      </c>
      <c r="E16" s="65">
        <f>E17</f>
        <v>2160</v>
      </c>
      <c r="F16" s="65">
        <f t="shared" ref="F16:H17" si="2">F17</f>
        <v>1030</v>
      </c>
      <c r="G16" s="65">
        <f t="shared" si="2"/>
        <v>1030</v>
      </c>
      <c r="H16" s="65">
        <f t="shared" si="2"/>
        <v>1030</v>
      </c>
    </row>
    <row r="17" spans="1:8" s="66" customFormat="1" x14ac:dyDescent="0.25">
      <c r="A17" s="25">
        <v>9</v>
      </c>
      <c r="B17" s="25"/>
      <c r="C17" s="25" t="s">
        <v>76</v>
      </c>
      <c r="D17" s="68">
        <f>D18</f>
        <v>2140</v>
      </c>
      <c r="E17" s="65">
        <f>E18</f>
        <v>2160</v>
      </c>
      <c r="F17" s="65">
        <f t="shared" si="2"/>
        <v>1030</v>
      </c>
      <c r="G17" s="65">
        <f t="shared" si="2"/>
        <v>1030</v>
      </c>
      <c r="H17" s="65">
        <f t="shared" si="2"/>
        <v>1030</v>
      </c>
    </row>
    <row r="18" spans="1:8" x14ac:dyDescent="0.25">
      <c r="A18" s="12"/>
      <c r="B18" s="12">
        <v>92</v>
      </c>
      <c r="C18" s="12" t="s">
        <v>77</v>
      </c>
      <c r="D18" s="8">
        <v>2140</v>
      </c>
      <c r="E18" s="9">
        <v>2160</v>
      </c>
      <c r="F18" s="9">
        <v>1030</v>
      </c>
      <c r="G18" s="9">
        <v>1030</v>
      </c>
      <c r="H18" s="9">
        <v>1030</v>
      </c>
    </row>
    <row r="21" spans="1:8" ht="15.75" x14ac:dyDescent="0.25">
      <c r="A21" s="102" t="s">
        <v>48</v>
      </c>
      <c r="B21" s="102"/>
      <c r="C21" s="102"/>
      <c r="D21" s="102"/>
      <c r="E21" s="102"/>
      <c r="F21" s="102"/>
      <c r="G21" s="102"/>
      <c r="H21" s="102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9" t="s">
        <v>5</v>
      </c>
      <c r="B23" s="18" t="s">
        <v>6</v>
      </c>
      <c r="C23" s="18" t="s">
        <v>8</v>
      </c>
      <c r="D23" s="18" t="s">
        <v>33</v>
      </c>
      <c r="E23" s="19" t="s">
        <v>34</v>
      </c>
      <c r="F23" s="19" t="s">
        <v>31</v>
      </c>
      <c r="G23" s="19" t="s">
        <v>25</v>
      </c>
      <c r="H23" s="19" t="s">
        <v>32</v>
      </c>
    </row>
    <row r="24" spans="1:8" s="66" customFormat="1" x14ac:dyDescent="0.25">
      <c r="A24" s="39"/>
      <c r="B24" s="40"/>
      <c r="C24" s="38" t="s">
        <v>1</v>
      </c>
      <c r="D24" s="78">
        <f>D25+D30</f>
        <v>495734</v>
      </c>
      <c r="E24" s="70">
        <f>E25+E30</f>
        <v>564780</v>
      </c>
      <c r="F24" s="70">
        <f t="shared" ref="F24:H24" si="3">F25</f>
        <v>601611</v>
      </c>
      <c r="G24" s="70">
        <f t="shared" si="3"/>
        <v>601611</v>
      </c>
      <c r="H24" s="70">
        <f t="shared" si="3"/>
        <v>601611</v>
      </c>
    </row>
    <row r="25" spans="1:8" s="66" customFormat="1" ht="22.5" customHeight="1" x14ac:dyDescent="0.25">
      <c r="A25" s="11">
        <v>3</v>
      </c>
      <c r="B25" s="11"/>
      <c r="C25" s="11" t="s">
        <v>9</v>
      </c>
      <c r="D25" s="68">
        <f>D26+D27+D28+D29</f>
        <v>484732</v>
      </c>
      <c r="E25" s="65">
        <f>E26+E27+E28+E29</f>
        <v>554160</v>
      </c>
      <c r="F25" s="65">
        <f t="shared" ref="F25:H25" si="4">F26+F27+F28+F29</f>
        <v>601611</v>
      </c>
      <c r="G25" s="65">
        <f t="shared" si="4"/>
        <v>601611</v>
      </c>
      <c r="H25" s="65">
        <f t="shared" si="4"/>
        <v>601611</v>
      </c>
    </row>
    <row r="26" spans="1:8" x14ac:dyDescent="0.25">
      <c r="A26" s="11"/>
      <c r="B26" s="15">
        <v>31</v>
      </c>
      <c r="C26" s="15" t="s">
        <v>10</v>
      </c>
      <c r="D26" s="8">
        <v>406832</v>
      </c>
      <c r="E26" s="9">
        <v>467650</v>
      </c>
      <c r="F26" s="9">
        <v>512780</v>
      </c>
      <c r="G26" s="9">
        <v>512780</v>
      </c>
      <c r="H26" s="9">
        <v>512780</v>
      </c>
    </row>
    <row r="27" spans="1:8" x14ac:dyDescent="0.25">
      <c r="A27" s="12"/>
      <c r="B27" s="12">
        <v>32</v>
      </c>
      <c r="C27" s="12" t="s">
        <v>20</v>
      </c>
      <c r="D27" s="8">
        <v>77139</v>
      </c>
      <c r="E27" s="9">
        <v>86050</v>
      </c>
      <c r="F27" s="9">
        <v>88531</v>
      </c>
      <c r="G27" s="9">
        <v>88531</v>
      </c>
      <c r="H27" s="9">
        <v>88531</v>
      </c>
    </row>
    <row r="28" spans="1:8" x14ac:dyDescent="0.25">
      <c r="A28" s="12"/>
      <c r="B28" s="12">
        <v>34</v>
      </c>
      <c r="C28" s="12" t="s">
        <v>80</v>
      </c>
      <c r="D28" s="8">
        <v>690</v>
      </c>
      <c r="E28" s="9">
        <v>460</v>
      </c>
      <c r="F28" s="9">
        <v>300</v>
      </c>
      <c r="G28" s="9">
        <v>300</v>
      </c>
      <c r="H28" s="9">
        <v>300</v>
      </c>
    </row>
    <row r="29" spans="1:8" ht="26.25" x14ac:dyDescent="0.25">
      <c r="A29" s="12"/>
      <c r="B29" s="12">
        <v>37</v>
      </c>
      <c r="C29" s="71" t="s">
        <v>81</v>
      </c>
      <c r="D29" s="8">
        <v>71</v>
      </c>
      <c r="E29" s="9">
        <v>0</v>
      </c>
      <c r="F29" s="9">
        <v>0</v>
      </c>
      <c r="G29" s="9">
        <v>0</v>
      </c>
      <c r="H29" s="9">
        <v>0</v>
      </c>
    </row>
    <row r="30" spans="1:8" s="66" customFormat="1" ht="25.5" x14ac:dyDescent="0.25">
      <c r="A30" s="14">
        <v>4</v>
      </c>
      <c r="B30" s="14"/>
      <c r="C30" s="23" t="s">
        <v>11</v>
      </c>
      <c r="D30" s="68">
        <f>D31</f>
        <v>11002</v>
      </c>
      <c r="E30" s="65">
        <f>E31</f>
        <v>10620</v>
      </c>
      <c r="F30" s="65">
        <f t="shared" ref="F30:H30" si="5">F31</f>
        <v>11100</v>
      </c>
      <c r="G30" s="65">
        <f t="shared" si="5"/>
        <v>11100</v>
      </c>
      <c r="H30" s="65">
        <f t="shared" si="5"/>
        <v>11000</v>
      </c>
    </row>
    <row r="31" spans="1:8" ht="38.25" x14ac:dyDescent="0.25">
      <c r="A31" s="15"/>
      <c r="B31" s="15">
        <v>42</v>
      </c>
      <c r="C31" s="24" t="s">
        <v>28</v>
      </c>
      <c r="D31" s="8">
        <v>11002</v>
      </c>
      <c r="E31" s="9">
        <v>10620</v>
      </c>
      <c r="F31" s="9">
        <v>11100</v>
      </c>
      <c r="G31" s="9">
        <v>11100</v>
      </c>
      <c r="H31" s="10">
        <v>11000</v>
      </c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3"/>
  <sheetViews>
    <sheetView workbookViewId="0">
      <selection sqref="A1:J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2" t="s">
        <v>17</v>
      </c>
      <c r="B3" s="102"/>
      <c r="C3" s="102"/>
      <c r="D3" s="102"/>
      <c r="E3" s="102"/>
      <c r="F3" s="102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02" t="s">
        <v>4</v>
      </c>
      <c r="B5" s="102"/>
      <c r="C5" s="102"/>
      <c r="D5" s="102"/>
      <c r="E5" s="102"/>
      <c r="F5" s="102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02" t="s">
        <v>49</v>
      </c>
      <c r="B7" s="102"/>
      <c r="C7" s="102"/>
      <c r="D7" s="102"/>
      <c r="E7" s="102"/>
      <c r="F7" s="10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51</v>
      </c>
      <c r="B9" s="18" t="s">
        <v>33</v>
      </c>
      <c r="C9" s="19" t="s">
        <v>34</v>
      </c>
      <c r="D9" s="19" t="s">
        <v>31</v>
      </c>
      <c r="E9" s="19" t="s">
        <v>25</v>
      </c>
      <c r="F9" s="19" t="s">
        <v>32</v>
      </c>
    </row>
    <row r="10" spans="1:10" x14ac:dyDescent="0.25">
      <c r="A10" s="41" t="s">
        <v>0</v>
      </c>
      <c r="B10" s="78">
        <f>B11+B14+B16+B18+B20</f>
        <v>492748</v>
      </c>
      <c r="C10" s="70">
        <f>C11+C14+C16+C18+C20</f>
        <v>562620</v>
      </c>
      <c r="D10" s="70">
        <f t="shared" ref="D10:F10" si="0">D11+D14+D16+D18+D20</f>
        <v>611681</v>
      </c>
      <c r="E10" s="70">
        <f t="shared" si="0"/>
        <v>611681</v>
      </c>
      <c r="F10" s="70">
        <f t="shared" si="0"/>
        <v>611681</v>
      </c>
    </row>
    <row r="11" spans="1:10" x14ac:dyDescent="0.25">
      <c r="A11" s="23" t="s">
        <v>55</v>
      </c>
      <c r="B11" s="70">
        <f>B12+B13</f>
        <v>33986</v>
      </c>
      <c r="C11" s="70">
        <f>C12+C13</f>
        <v>33940</v>
      </c>
      <c r="D11" s="70">
        <f t="shared" ref="D11:F11" si="1">D12+D13</f>
        <v>30931</v>
      </c>
      <c r="E11" s="70">
        <f t="shared" si="1"/>
        <v>30931</v>
      </c>
      <c r="F11" s="70">
        <f t="shared" si="1"/>
        <v>30931</v>
      </c>
    </row>
    <row r="12" spans="1:10" x14ac:dyDescent="0.25">
      <c r="A12" s="13" t="s">
        <v>56</v>
      </c>
      <c r="B12" s="77">
        <v>6370</v>
      </c>
      <c r="C12" s="77">
        <v>10310</v>
      </c>
      <c r="D12" s="77">
        <v>8830</v>
      </c>
      <c r="E12" s="77">
        <v>8830</v>
      </c>
      <c r="F12" s="77">
        <v>8830</v>
      </c>
    </row>
    <row r="13" spans="1:10" x14ac:dyDescent="0.25">
      <c r="A13" s="13" t="s">
        <v>82</v>
      </c>
      <c r="B13" s="77">
        <v>27616</v>
      </c>
      <c r="C13" s="77">
        <v>23630</v>
      </c>
      <c r="D13" s="77">
        <v>22101</v>
      </c>
      <c r="E13" s="77">
        <v>22101</v>
      </c>
      <c r="F13" s="77">
        <v>22101</v>
      </c>
    </row>
    <row r="14" spans="1:10" s="66" customFormat="1" x14ac:dyDescent="0.25">
      <c r="A14" s="25" t="s">
        <v>83</v>
      </c>
      <c r="B14" s="65">
        <f>B15</f>
        <v>368</v>
      </c>
      <c r="C14" s="65">
        <f>C15</f>
        <v>50</v>
      </c>
      <c r="D14" s="65">
        <f t="shared" ref="D14:F14" si="2">D15</f>
        <v>0</v>
      </c>
      <c r="E14" s="65">
        <f t="shared" si="2"/>
        <v>0</v>
      </c>
      <c r="F14" s="65">
        <f t="shared" si="2"/>
        <v>0</v>
      </c>
    </row>
    <row r="15" spans="1:10" s="64" customFormat="1" x14ac:dyDescent="0.25">
      <c r="A15" s="13" t="s">
        <v>84</v>
      </c>
      <c r="B15" s="62">
        <v>368</v>
      </c>
      <c r="C15" s="62">
        <v>50</v>
      </c>
      <c r="D15" s="62">
        <v>0</v>
      </c>
      <c r="E15" s="62">
        <v>0</v>
      </c>
      <c r="F15" s="62">
        <v>0</v>
      </c>
    </row>
    <row r="16" spans="1:10" s="66" customFormat="1" x14ac:dyDescent="0.25">
      <c r="A16" s="25" t="s">
        <v>57</v>
      </c>
      <c r="B16" s="65">
        <f>B17</f>
        <v>323</v>
      </c>
      <c r="C16" s="65">
        <f>C17</f>
        <v>260</v>
      </c>
      <c r="D16" s="65">
        <f t="shared" ref="D16:F16" si="3">D17</f>
        <v>850</v>
      </c>
      <c r="E16" s="65">
        <f t="shared" si="3"/>
        <v>850</v>
      </c>
      <c r="F16" s="65">
        <f t="shared" si="3"/>
        <v>850</v>
      </c>
    </row>
    <row r="17" spans="1:6" s="64" customFormat="1" x14ac:dyDescent="0.25">
      <c r="A17" s="13" t="s">
        <v>85</v>
      </c>
      <c r="B17" s="62">
        <v>323</v>
      </c>
      <c r="C17" s="62">
        <v>260</v>
      </c>
      <c r="D17" s="62">
        <v>850</v>
      </c>
      <c r="E17" s="62">
        <v>850</v>
      </c>
      <c r="F17" s="62">
        <v>850</v>
      </c>
    </row>
    <row r="18" spans="1:6" ht="25.5" x14ac:dyDescent="0.25">
      <c r="A18" s="11" t="s">
        <v>53</v>
      </c>
      <c r="B18" s="79">
        <f>B19</f>
        <v>24283</v>
      </c>
      <c r="C18" s="76">
        <f>C19</f>
        <v>23760</v>
      </c>
      <c r="D18" s="76">
        <f t="shared" ref="D18:F18" si="4">D19</f>
        <v>8600</v>
      </c>
      <c r="E18" s="76">
        <f t="shared" si="4"/>
        <v>8600</v>
      </c>
      <c r="F18" s="76">
        <f t="shared" si="4"/>
        <v>8600</v>
      </c>
    </row>
    <row r="19" spans="1:6" s="64" customFormat="1" ht="25.5" x14ac:dyDescent="0.25">
      <c r="A19" s="17" t="s">
        <v>54</v>
      </c>
      <c r="B19" s="69">
        <v>24283</v>
      </c>
      <c r="C19" s="62">
        <v>23760</v>
      </c>
      <c r="D19" s="62">
        <v>8600</v>
      </c>
      <c r="E19" s="62">
        <v>8600</v>
      </c>
      <c r="F19" s="62">
        <v>8600</v>
      </c>
    </row>
    <row r="20" spans="1:6" s="66" customFormat="1" x14ac:dyDescent="0.25">
      <c r="A20" s="72" t="s">
        <v>52</v>
      </c>
      <c r="B20" s="68">
        <f>B21+B22</f>
        <v>433788</v>
      </c>
      <c r="C20" s="65">
        <f>C21+C22</f>
        <v>504610</v>
      </c>
      <c r="D20" s="65">
        <f t="shared" ref="D20:F20" si="5">D21+D22</f>
        <v>571300</v>
      </c>
      <c r="E20" s="65">
        <f t="shared" si="5"/>
        <v>571300</v>
      </c>
      <c r="F20" s="65">
        <f t="shared" si="5"/>
        <v>571300</v>
      </c>
    </row>
    <row r="21" spans="1:6" s="64" customFormat="1" x14ac:dyDescent="0.25">
      <c r="A21" s="17" t="s">
        <v>86</v>
      </c>
      <c r="B21" s="69">
        <v>433788</v>
      </c>
      <c r="C21" s="62">
        <v>500630</v>
      </c>
      <c r="D21" s="62">
        <v>570300</v>
      </c>
      <c r="E21" s="62">
        <v>570300</v>
      </c>
      <c r="F21" s="62">
        <v>570300</v>
      </c>
    </row>
    <row r="22" spans="1:6" x14ac:dyDescent="0.25">
      <c r="A22" s="17" t="s">
        <v>87</v>
      </c>
      <c r="B22" s="81">
        <v>0</v>
      </c>
      <c r="C22" s="77">
        <v>3980</v>
      </c>
      <c r="D22" s="77">
        <v>1000</v>
      </c>
      <c r="E22" s="77">
        <v>1000</v>
      </c>
      <c r="F22" s="77">
        <v>1000</v>
      </c>
    </row>
    <row r="23" spans="1:6" s="66" customFormat="1" x14ac:dyDescent="0.25">
      <c r="A23" s="72" t="s">
        <v>78</v>
      </c>
      <c r="B23" s="65">
        <f>B24+B26+B28+B30+B32</f>
        <v>2140</v>
      </c>
      <c r="C23" s="65">
        <f t="shared" ref="C23:F23" si="6">C24+C26+C28+C30+C32</f>
        <v>2160</v>
      </c>
      <c r="D23" s="65">
        <f t="shared" si="6"/>
        <v>1030</v>
      </c>
      <c r="E23" s="65">
        <f t="shared" si="6"/>
        <v>1030</v>
      </c>
      <c r="F23" s="65">
        <f t="shared" si="6"/>
        <v>1030</v>
      </c>
    </row>
    <row r="24" spans="1:6" s="66" customFormat="1" x14ac:dyDescent="0.25">
      <c r="A24" s="23" t="s">
        <v>55</v>
      </c>
      <c r="B24" s="65">
        <f>B25</f>
        <v>35</v>
      </c>
      <c r="C24" s="65">
        <f t="shared" ref="C24:F24" si="7">C25</f>
        <v>0</v>
      </c>
      <c r="D24" s="65">
        <f t="shared" si="7"/>
        <v>0</v>
      </c>
      <c r="E24" s="65">
        <f t="shared" si="7"/>
        <v>0</v>
      </c>
      <c r="F24" s="65">
        <f t="shared" si="7"/>
        <v>0</v>
      </c>
    </row>
    <row r="25" spans="1:6" s="93" customFormat="1" x14ac:dyDescent="0.25">
      <c r="A25" s="13" t="s">
        <v>56</v>
      </c>
      <c r="B25" s="62">
        <v>35</v>
      </c>
      <c r="C25" s="62">
        <v>0</v>
      </c>
      <c r="D25" s="62">
        <v>0</v>
      </c>
      <c r="E25" s="62">
        <v>0</v>
      </c>
      <c r="F25" s="62">
        <v>0</v>
      </c>
    </row>
    <row r="26" spans="1:6" x14ac:dyDescent="0.25">
      <c r="A26" s="25" t="s">
        <v>83</v>
      </c>
      <c r="B26" s="76">
        <f>B27</f>
        <v>109</v>
      </c>
      <c r="C26" s="76">
        <f>C27</f>
        <v>40</v>
      </c>
      <c r="D26" s="76">
        <f t="shared" ref="D26:F26" si="8">D27</f>
        <v>0</v>
      </c>
      <c r="E26" s="76">
        <f t="shared" si="8"/>
        <v>0</v>
      </c>
      <c r="F26" s="76">
        <f t="shared" si="8"/>
        <v>0</v>
      </c>
    </row>
    <row r="27" spans="1:6" x14ac:dyDescent="0.25">
      <c r="A27" s="13" t="s">
        <v>84</v>
      </c>
      <c r="B27" s="9">
        <v>109</v>
      </c>
      <c r="C27" s="77">
        <v>40</v>
      </c>
      <c r="D27" s="77">
        <v>0</v>
      </c>
      <c r="E27" s="77">
        <v>0</v>
      </c>
      <c r="F27" s="77">
        <v>0</v>
      </c>
    </row>
    <row r="28" spans="1:6" x14ac:dyDescent="0.25">
      <c r="A28" s="25" t="s">
        <v>57</v>
      </c>
      <c r="B28" s="76">
        <f>B29</f>
        <v>912</v>
      </c>
      <c r="C28" s="76">
        <f>C29</f>
        <v>1060</v>
      </c>
      <c r="D28" s="76">
        <f t="shared" ref="D28:F28" si="9">D29</f>
        <v>700</v>
      </c>
      <c r="E28" s="76">
        <f t="shared" si="9"/>
        <v>700</v>
      </c>
      <c r="F28" s="76">
        <f t="shared" si="9"/>
        <v>700</v>
      </c>
    </row>
    <row r="29" spans="1:6" x14ac:dyDescent="0.25">
      <c r="A29" s="13" t="s">
        <v>85</v>
      </c>
      <c r="B29" s="9">
        <v>912</v>
      </c>
      <c r="C29" s="77">
        <v>1060</v>
      </c>
      <c r="D29" s="77">
        <v>700</v>
      </c>
      <c r="E29" s="77">
        <v>700</v>
      </c>
      <c r="F29" s="77">
        <v>700</v>
      </c>
    </row>
    <row r="30" spans="1:6" ht="25.5" x14ac:dyDescent="0.25">
      <c r="A30" s="11" t="s">
        <v>53</v>
      </c>
      <c r="B30" s="76">
        <f>B31</f>
        <v>700</v>
      </c>
      <c r="C30" s="76">
        <f>C31</f>
        <v>1060</v>
      </c>
      <c r="D30" s="76">
        <f>D31</f>
        <v>330</v>
      </c>
      <c r="E30" s="76">
        <f t="shared" ref="E30:F30" si="10">E31</f>
        <v>330</v>
      </c>
      <c r="F30" s="76">
        <f t="shared" si="10"/>
        <v>330</v>
      </c>
    </row>
    <row r="31" spans="1:6" ht="25.5" x14ac:dyDescent="0.25">
      <c r="A31" s="17" t="s">
        <v>54</v>
      </c>
      <c r="B31" s="9">
        <v>700</v>
      </c>
      <c r="C31" s="77">
        <v>1060</v>
      </c>
      <c r="D31" s="77">
        <v>330</v>
      </c>
      <c r="E31" s="77">
        <v>330</v>
      </c>
      <c r="F31" s="77">
        <v>330</v>
      </c>
    </row>
    <row r="32" spans="1:6" x14ac:dyDescent="0.25">
      <c r="A32" s="72" t="s">
        <v>52</v>
      </c>
      <c r="B32" s="76">
        <f>B33</f>
        <v>384</v>
      </c>
      <c r="C32" s="76">
        <f t="shared" ref="C32:F32" si="11">C33</f>
        <v>0</v>
      </c>
      <c r="D32" s="76">
        <f t="shared" si="11"/>
        <v>0</v>
      </c>
      <c r="E32" s="76">
        <f t="shared" si="11"/>
        <v>0</v>
      </c>
      <c r="F32" s="76">
        <f t="shared" si="11"/>
        <v>0</v>
      </c>
    </row>
    <row r="33" spans="1:6" x14ac:dyDescent="0.25">
      <c r="A33" s="17" t="s">
        <v>86</v>
      </c>
      <c r="B33" s="9">
        <v>384</v>
      </c>
      <c r="C33" s="9">
        <v>0</v>
      </c>
      <c r="D33" s="9">
        <v>0</v>
      </c>
      <c r="E33" s="9">
        <v>0</v>
      </c>
      <c r="F33" s="9">
        <v>0</v>
      </c>
    </row>
    <row r="34" spans="1:6" x14ac:dyDescent="0.25">
      <c r="A34" s="94"/>
      <c r="B34" s="95"/>
      <c r="C34" s="95"/>
      <c r="D34" s="95"/>
      <c r="E34" s="95"/>
      <c r="F34" s="95"/>
    </row>
    <row r="35" spans="1:6" x14ac:dyDescent="0.25">
      <c r="A35" s="94"/>
      <c r="B35" s="95"/>
      <c r="C35" s="95"/>
      <c r="D35" s="95"/>
      <c r="E35" s="95"/>
      <c r="F35" s="95"/>
    </row>
    <row r="36" spans="1:6" x14ac:dyDescent="0.25">
      <c r="A36" s="94"/>
      <c r="B36" s="95"/>
      <c r="C36" s="95"/>
      <c r="D36" s="95"/>
      <c r="E36" s="95"/>
      <c r="F36" s="95"/>
    </row>
    <row r="38" spans="1:6" ht="15.75" customHeight="1" x14ac:dyDescent="0.25">
      <c r="A38" s="102" t="s">
        <v>50</v>
      </c>
      <c r="B38" s="102"/>
      <c r="C38" s="102"/>
      <c r="D38" s="102"/>
      <c r="E38" s="102"/>
      <c r="F38" s="102"/>
    </row>
    <row r="39" spans="1:6" ht="18" x14ac:dyDescent="0.25">
      <c r="A39" s="4"/>
      <c r="B39" s="4"/>
      <c r="C39" s="4"/>
      <c r="D39" s="4"/>
      <c r="E39" s="5"/>
      <c r="F39" s="5"/>
    </row>
    <row r="40" spans="1:6" ht="25.5" x14ac:dyDescent="0.25">
      <c r="A40" s="19" t="s">
        <v>51</v>
      </c>
      <c r="B40" s="18" t="s">
        <v>33</v>
      </c>
      <c r="C40" s="19" t="s">
        <v>34</v>
      </c>
      <c r="D40" s="19" t="s">
        <v>31</v>
      </c>
      <c r="E40" s="19" t="s">
        <v>25</v>
      </c>
      <c r="F40" s="19" t="s">
        <v>32</v>
      </c>
    </row>
    <row r="41" spans="1:6" x14ac:dyDescent="0.25">
      <c r="A41" s="41" t="s">
        <v>1</v>
      </c>
      <c r="B41" s="78">
        <f>B42+B45+B47+B49+B51</f>
        <v>495734</v>
      </c>
      <c r="C41" s="70">
        <f>C42+C45+C47+C49+C51</f>
        <v>564780</v>
      </c>
      <c r="D41" s="70">
        <f t="shared" ref="D41:F41" si="12">D42+D45+D47+D49+D51</f>
        <v>612711</v>
      </c>
      <c r="E41" s="70">
        <f t="shared" si="12"/>
        <v>612711</v>
      </c>
      <c r="F41" s="70">
        <f t="shared" si="12"/>
        <v>612711</v>
      </c>
    </row>
    <row r="42" spans="1:6" ht="15.75" customHeight="1" x14ac:dyDescent="0.25">
      <c r="A42" s="23" t="s">
        <v>55</v>
      </c>
      <c r="B42" s="79">
        <f>B43+B44</f>
        <v>33952</v>
      </c>
      <c r="C42" s="76">
        <f>C43+C44</f>
        <v>33940</v>
      </c>
      <c r="D42" s="76">
        <f t="shared" ref="D42:F42" si="13">D43+D44</f>
        <v>30931</v>
      </c>
      <c r="E42" s="76">
        <f t="shared" si="13"/>
        <v>30931</v>
      </c>
      <c r="F42" s="76">
        <f t="shared" si="13"/>
        <v>30931</v>
      </c>
    </row>
    <row r="43" spans="1:6" x14ac:dyDescent="0.25">
      <c r="A43" s="13" t="s">
        <v>56</v>
      </c>
      <c r="B43" s="81">
        <v>6336</v>
      </c>
      <c r="C43" s="77">
        <v>10310</v>
      </c>
      <c r="D43" s="77">
        <v>8830</v>
      </c>
      <c r="E43" s="77">
        <v>8830</v>
      </c>
      <c r="F43" s="77">
        <v>8830</v>
      </c>
    </row>
    <row r="44" spans="1:6" x14ac:dyDescent="0.25">
      <c r="A44" s="13" t="s">
        <v>82</v>
      </c>
      <c r="B44" s="81">
        <v>27616</v>
      </c>
      <c r="C44" s="77">
        <v>23630</v>
      </c>
      <c r="D44" s="77">
        <v>22101</v>
      </c>
      <c r="E44" s="77">
        <v>22101</v>
      </c>
      <c r="F44" s="77">
        <v>22101</v>
      </c>
    </row>
    <row r="45" spans="1:6" x14ac:dyDescent="0.25">
      <c r="A45" s="25" t="s">
        <v>83</v>
      </c>
      <c r="B45" s="79">
        <f>B46</f>
        <v>303</v>
      </c>
      <c r="C45" s="76">
        <f>C46</f>
        <v>90</v>
      </c>
      <c r="D45" s="76">
        <f t="shared" ref="D45:F45" si="14">D46</f>
        <v>0</v>
      </c>
      <c r="E45" s="76">
        <f t="shared" si="14"/>
        <v>0</v>
      </c>
      <c r="F45" s="76">
        <f t="shared" si="14"/>
        <v>0</v>
      </c>
    </row>
    <row r="46" spans="1:6" x14ac:dyDescent="0.25">
      <c r="A46" s="13" t="s">
        <v>84</v>
      </c>
      <c r="B46" s="81">
        <v>303</v>
      </c>
      <c r="C46" s="77">
        <v>90</v>
      </c>
      <c r="D46" s="77">
        <v>0</v>
      </c>
      <c r="E46" s="77">
        <v>0</v>
      </c>
      <c r="F46" s="77">
        <v>0</v>
      </c>
    </row>
    <row r="47" spans="1:6" x14ac:dyDescent="0.25">
      <c r="A47" s="25" t="s">
        <v>57</v>
      </c>
      <c r="B47" s="79">
        <f>B48</f>
        <v>658</v>
      </c>
      <c r="C47" s="76">
        <f>C48</f>
        <v>1320</v>
      </c>
      <c r="D47" s="76">
        <f t="shared" ref="D47:F47" si="15">D48</f>
        <v>1550</v>
      </c>
      <c r="E47" s="76">
        <f t="shared" si="15"/>
        <v>1550</v>
      </c>
      <c r="F47" s="76">
        <f t="shared" si="15"/>
        <v>1550</v>
      </c>
    </row>
    <row r="48" spans="1:6" x14ac:dyDescent="0.25">
      <c r="A48" s="13" t="s">
        <v>85</v>
      </c>
      <c r="B48" s="81">
        <v>658</v>
      </c>
      <c r="C48" s="77">
        <v>1320</v>
      </c>
      <c r="D48" s="77">
        <v>1550</v>
      </c>
      <c r="E48" s="77">
        <v>1550</v>
      </c>
      <c r="F48" s="77">
        <v>1550</v>
      </c>
    </row>
    <row r="49" spans="1:6" ht="25.5" x14ac:dyDescent="0.25">
      <c r="A49" s="11" t="s">
        <v>53</v>
      </c>
      <c r="B49" s="79">
        <f>B50</f>
        <v>25221</v>
      </c>
      <c r="C49" s="76">
        <f>C50</f>
        <v>24820</v>
      </c>
      <c r="D49" s="76">
        <f t="shared" ref="D49:F49" si="16">D50</f>
        <v>8930</v>
      </c>
      <c r="E49" s="76">
        <f t="shared" si="16"/>
        <v>8930</v>
      </c>
      <c r="F49" s="76">
        <f t="shared" si="16"/>
        <v>8930</v>
      </c>
    </row>
    <row r="50" spans="1:6" ht="25.5" x14ac:dyDescent="0.25">
      <c r="A50" s="17" t="s">
        <v>54</v>
      </c>
      <c r="B50" s="81">
        <v>25221</v>
      </c>
      <c r="C50" s="77">
        <v>24820</v>
      </c>
      <c r="D50" s="77">
        <v>8930</v>
      </c>
      <c r="E50" s="77">
        <v>8930</v>
      </c>
      <c r="F50" s="77">
        <v>8930</v>
      </c>
    </row>
    <row r="51" spans="1:6" x14ac:dyDescent="0.25">
      <c r="A51" s="72" t="s">
        <v>52</v>
      </c>
      <c r="B51" s="79">
        <f>B52+B53</f>
        <v>435600</v>
      </c>
      <c r="C51" s="76">
        <f>C52+C53</f>
        <v>504610</v>
      </c>
      <c r="D51" s="76">
        <f t="shared" ref="D51:F51" si="17">D52+D53</f>
        <v>571300</v>
      </c>
      <c r="E51" s="76">
        <f t="shared" si="17"/>
        <v>571300</v>
      </c>
      <c r="F51" s="76">
        <f t="shared" si="17"/>
        <v>571300</v>
      </c>
    </row>
    <row r="52" spans="1:6" x14ac:dyDescent="0.25">
      <c r="A52" s="17" t="s">
        <v>86</v>
      </c>
      <c r="B52" s="81">
        <v>435600</v>
      </c>
      <c r="C52" s="77">
        <v>500630</v>
      </c>
      <c r="D52" s="77">
        <v>570300</v>
      </c>
      <c r="E52" s="77">
        <v>570300</v>
      </c>
      <c r="F52" s="77">
        <v>570300</v>
      </c>
    </row>
    <row r="53" spans="1:6" x14ac:dyDescent="0.25">
      <c r="A53" s="17" t="s">
        <v>87</v>
      </c>
      <c r="B53" s="81">
        <v>0</v>
      </c>
      <c r="C53" s="77">
        <v>3980</v>
      </c>
      <c r="D53" s="77">
        <v>1000</v>
      </c>
      <c r="E53" s="77">
        <v>1000</v>
      </c>
      <c r="F53" s="77">
        <v>1000</v>
      </c>
    </row>
  </sheetData>
  <mergeCells count="5">
    <mergeCell ref="A3:F3"/>
    <mergeCell ref="A5:F5"/>
    <mergeCell ref="A7:F7"/>
    <mergeCell ref="A38:F38"/>
    <mergeCell ref="A1:J1"/>
  </mergeCells>
  <phoneticPr fontId="23" type="noConversion"/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02" t="s">
        <v>17</v>
      </c>
      <c r="B3" s="102"/>
      <c r="C3" s="102"/>
      <c r="D3" s="102"/>
      <c r="E3" s="115"/>
      <c r="F3" s="11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2" t="s">
        <v>4</v>
      </c>
      <c r="B5" s="103"/>
      <c r="C5" s="103"/>
      <c r="D5" s="103"/>
      <c r="E5" s="103"/>
      <c r="F5" s="103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02" t="s">
        <v>12</v>
      </c>
      <c r="B7" s="120"/>
      <c r="C7" s="120"/>
      <c r="D7" s="120"/>
      <c r="E7" s="120"/>
      <c r="F7" s="120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51</v>
      </c>
      <c r="B9" s="18" t="s">
        <v>33</v>
      </c>
      <c r="C9" s="19" t="s">
        <v>34</v>
      </c>
      <c r="D9" s="19" t="s">
        <v>31</v>
      </c>
      <c r="E9" s="19" t="s">
        <v>25</v>
      </c>
      <c r="F9" s="19" t="s">
        <v>32</v>
      </c>
    </row>
    <row r="10" spans="1:10" ht="15.75" customHeight="1" x14ac:dyDescent="0.25">
      <c r="A10" s="11" t="s">
        <v>13</v>
      </c>
      <c r="B10" s="79">
        <f>B11</f>
        <v>495734</v>
      </c>
      <c r="C10" s="76">
        <f>C11</f>
        <v>564780</v>
      </c>
      <c r="D10" s="76">
        <f t="shared" ref="D10:F10" si="0">D11</f>
        <v>612711</v>
      </c>
      <c r="E10" s="76">
        <f t="shared" si="0"/>
        <v>612711</v>
      </c>
      <c r="F10" s="76">
        <f t="shared" si="0"/>
        <v>612711</v>
      </c>
    </row>
    <row r="11" spans="1:10" ht="15.75" customHeight="1" x14ac:dyDescent="0.25">
      <c r="A11" s="11" t="s">
        <v>88</v>
      </c>
      <c r="B11" s="79">
        <f>B12+B13</f>
        <v>495734</v>
      </c>
      <c r="C11" s="76">
        <f>C12+C13</f>
        <v>564780</v>
      </c>
      <c r="D11" s="76">
        <f t="shared" ref="D11:F11" si="1">D12+D13</f>
        <v>612711</v>
      </c>
      <c r="E11" s="76">
        <f t="shared" si="1"/>
        <v>612711</v>
      </c>
      <c r="F11" s="76">
        <f t="shared" si="1"/>
        <v>612711</v>
      </c>
    </row>
    <row r="12" spans="1:10" x14ac:dyDescent="0.25">
      <c r="A12" s="17" t="s">
        <v>89</v>
      </c>
      <c r="B12" s="8">
        <v>477203</v>
      </c>
      <c r="C12" s="77">
        <v>539960</v>
      </c>
      <c r="D12" s="77">
        <v>579111</v>
      </c>
      <c r="E12" s="77">
        <v>579111</v>
      </c>
      <c r="F12" s="77">
        <v>579111</v>
      </c>
    </row>
    <row r="13" spans="1:10" x14ac:dyDescent="0.25">
      <c r="A13" s="16" t="s">
        <v>90</v>
      </c>
      <c r="B13" s="8">
        <v>18531</v>
      </c>
      <c r="C13" s="9">
        <v>24820</v>
      </c>
      <c r="D13" s="9">
        <v>33600</v>
      </c>
      <c r="E13" s="9">
        <v>33600</v>
      </c>
      <c r="F13" s="9">
        <v>33600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2" t="s">
        <v>30</v>
      </c>
      <c r="B1" s="102"/>
      <c r="C1" s="102"/>
      <c r="D1" s="102"/>
      <c r="E1" s="102"/>
      <c r="F1" s="102"/>
      <c r="G1" s="102"/>
      <c r="H1" s="10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2" t="s">
        <v>17</v>
      </c>
      <c r="B3" s="102"/>
      <c r="C3" s="102"/>
      <c r="D3" s="102"/>
      <c r="E3" s="102"/>
      <c r="F3" s="102"/>
      <c r="G3" s="102"/>
      <c r="H3" s="10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2" t="s">
        <v>59</v>
      </c>
      <c r="B5" s="102"/>
      <c r="C5" s="102"/>
      <c r="D5" s="102"/>
      <c r="E5" s="102"/>
      <c r="F5" s="102"/>
      <c r="G5" s="102"/>
      <c r="H5" s="10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33</v>
      </c>
      <c r="E7" s="19" t="s">
        <v>34</v>
      </c>
      <c r="F7" s="19" t="s">
        <v>31</v>
      </c>
      <c r="G7" s="19" t="s">
        <v>25</v>
      </c>
      <c r="H7" s="19" t="s">
        <v>32</v>
      </c>
    </row>
    <row r="8" spans="1:8" x14ac:dyDescent="0.25">
      <c r="A8" s="39"/>
      <c r="B8" s="40"/>
      <c r="C8" s="38" t="s">
        <v>61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25">
      <c r="A11" s="11"/>
      <c r="B11" s="15"/>
      <c r="C11" s="42"/>
      <c r="D11" s="8"/>
      <c r="E11" s="9"/>
      <c r="F11" s="9"/>
      <c r="G11" s="9"/>
      <c r="H11" s="9"/>
    </row>
    <row r="12" spans="1:8" x14ac:dyDescent="0.25">
      <c r="A12" s="11"/>
      <c r="B12" s="15"/>
      <c r="C12" s="38" t="s">
        <v>64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15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2" t="s">
        <v>30</v>
      </c>
      <c r="B1" s="102"/>
      <c r="C1" s="102"/>
      <c r="D1" s="102"/>
      <c r="E1" s="102"/>
      <c r="F1" s="10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2" t="s">
        <v>17</v>
      </c>
      <c r="B3" s="102"/>
      <c r="C3" s="102"/>
      <c r="D3" s="102"/>
      <c r="E3" s="102"/>
      <c r="F3" s="10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2" t="s">
        <v>60</v>
      </c>
      <c r="B5" s="102"/>
      <c r="C5" s="102"/>
      <c r="D5" s="102"/>
      <c r="E5" s="102"/>
      <c r="F5" s="102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51</v>
      </c>
      <c r="B7" s="18" t="s">
        <v>33</v>
      </c>
      <c r="C7" s="19" t="s">
        <v>34</v>
      </c>
      <c r="D7" s="19" t="s">
        <v>31</v>
      </c>
      <c r="E7" s="19" t="s">
        <v>25</v>
      </c>
      <c r="F7" s="19" t="s">
        <v>32</v>
      </c>
    </row>
    <row r="8" spans="1:6" x14ac:dyDescent="0.25">
      <c r="A8" s="11" t="s">
        <v>61</v>
      </c>
      <c r="B8" s="8"/>
      <c r="C8" s="9"/>
      <c r="D8" s="9"/>
      <c r="E8" s="9"/>
      <c r="F8" s="9"/>
    </row>
    <row r="9" spans="1:6" ht="25.5" x14ac:dyDescent="0.25">
      <c r="A9" s="11" t="s">
        <v>62</v>
      </c>
      <c r="B9" s="8"/>
      <c r="C9" s="9"/>
      <c r="D9" s="9"/>
      <c r="E9" s="9"/>
      <c r="F9" s="9"/>
    </row>
    <row r="10" spans="1:6" ht="25.5" x14ac:dyDescent="0.25">
      <c r="A10" s="17" t="s">
        <v>63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64</v>
      </c>
      <c r="B12" s="8"/>
      <c r="C12" s="9"/>
      <c r="D12" s="9"/>
      <c r="E12" s="9"/>
      <c r="F12" s="9"/>
    </row>
    <row r="13" spans="1:6" x14ac:dyDescent="0.25">
      <c r="A13" s="23" t="s">
        <v>55</v>
      </c>
      <c r="B13" s="8"/>
      <c r="C13" s="9"/>
      <c r="D13" s="9"/>
      <c r="E13" s="9"/>
      <c r="F13" s="9"/>
    </row>
    <row r="14" spans="1:6" x14ac:dyDescent="0.25">
      <c r="A14" s="13" t="s">
        <v>56</v>
      </c>
      <c r="B14" s="8"/>
      <c r="C14" s="9"/>
      <c r="D14" s="9"/>
      <c r="E14" s="9"/>
      <c r="F14" s="10"/>
    </row>
    <row r="15" spans="1:6" x14ac:dyDescent="0.25">
      <c r="A15" s="23" t="s">
        <v>57</v>
      </c>
      <c r="B15" s="8"/>
      <c r="C15" s="9"/>
      <c r="D15" s="9"/>
      <c r="E15" s="9"/>
      <c r="F15" s="10"/>
    </row>
    <row r="16" spans="1:6" x14ac:dyDescent="0.25">
      <c r="A16" s="13" t="s">
        <v>58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5"/>
  <sheetViews>
    <sheetView tabSelected="1"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1.85546875" customWidth="1"/>
    <col min="5" max="9" width="25.28515625" customWidth="1"/>
  </cols>
  <sheetData>
    <row r="1" spans="1:10" ht="42" customHeight="1" x14ac:dyDescent="0.25">
      <c r="A1" s="102" t="s">
        <v>128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02" t="s">
        <v>16</v>
      </c>
      <c r="B3" s="103"/>
      <c r="C3" s="103"/>
      <c r="D3" s="103"/>
      <c r="E3" s="103"/>
      <c r="F3" s="103"/>
      <c r="G3" s="103"/>
      <c r="H3" s="103"/>
      <c r="I3" s="103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30" t="s">
        <v>18</v>
      </c>
      <c r="B5" s="131"/>
      <c r="C5" s="132"/>
      <c r="D5" s="18" t="s">
        <v>19</v>
      </c>
      <c r="E5" s="18" t="s">
        <v>33</v>
      </c>
      <c r="F5" s="19" t="s">
        <v>34</v>
      </c>
      <c r="G5" s="19" t="s">
        <v>31</v>
      </c>
      <c r="H5" s="19" t="s">
        <v>25</v>
      </c>
      <c r="I5" s="19" t="s">
        <v>32</v>
      </c>
    </row>
    <row r="6" spans="1:10" ht="30.75" customHeight="1" x14ac:dyDescent="0.25">
      <c r="A6" s="136" t="s">
        <v>91</v>
      </c>
      <c r="B6" s="137"/>
      <c r="C6" s="138"/>
      <c r="D6" s="27" t="s">
        <v>104</v>
      </c>
      <c r="E6" s="79">
        <f>E7+E12</f>
        <v>27616</v>
      </c>
      <c r="F6" s="79">
        <f t="shared" ref="F6:I6" si="0">F7+F12</f>
        <v>23630</v>
      </c>
      <c r="G6" s="79">
        <f t="shared" si="0"/>
        <v>22101</v>
      </c>
      <c r="H6" s="79">
        <f t="shared" si="0"/>
        <v>22101</v>
      </c>
      <c r="I6" s="79">
        <f t="shared" si="0"/>
        <v>22101</v>
      </c>
    </row>
    <row r="7" spans="1:10" ht="23.25" customHeight="1" x14ac:dyDescent="0.25">
      <c r="A7" s="136" t="s">
        <v>92</v>
      </c>
      <c r="B7" s="137"/>
      <c r="C7" s="138"/>
      <c r="D7" s="27" t="s">
        <v>105</v>
      </c>
      <c r="E7" s="79">
        <f>E8</f>
        <v>25424</v>
      </c>
      <c r="F7" s="76">
        <f t="shared" ref="F7:I8" si="1">F8</f>
        <v>23630</v>
      </c>
      <c r="G7" s="76">
        <f t="shared" si="1"/>
        <v>22001</v>
      </c>
      <c r="H7" s="76">
        <f t="shared" si="1"/>
        <v>22001</v>
      </c>
      <c r="I7" s="76">
        <f t="shared" si="1"/>
        <v>22001</v>
      </c>
    </row>
    <row r="8" spans="1:10" ht="23.25" customHeight="1" x14ac:dyDescent="0.25">
      <c r="A8" s="124" t="s">
        <v>93</v>
      </c>
      <c r="B8" s="125"/>
      <c r="C8" s="126"/>
      <c r="D8" s="37" t="s">
        <v>106</v>
      </c>
      <c r="E8" s="81">
        <f>E9</f>
        <v>25424</v>
      </c>
      <c r="F8" s="77">
        <f t="shared" si="1"/>
        <v>23630</v>
      </c>
      <c r="G8" s="77">
        <f t="shared" si="1"/>
        <v>22001</v>
      </c>
      <c r="H8" s="77">
        <f t="shared" si="1"/>
        <v>22001</v>
      </c>
      <c r="I8" s="77">
        <f t="shared" si="1"/>
        <v>22001</v>
      </c>
    </row>
    <row r="9" spans="1:10" x14ac:dyDescent="0.25">
      <c r="A9" s="127">
        <v>3</v>
      </c>
      <c r="B9" s="128"/>
      <c r="C9" s="129"/>
      <c r="D9" s="26" t="s">
        <v>9</v>
      </c>
      <c r="E9" s="88">
        <f>E10+E11</f>
        <v>25424</v>
      </c>
      <c r="F9" s="89">
        <f t="shared" ref="F9:I9" si="2">F10+F11</f>
        <v>23630</v>
      </c>
      <c r="G9" s="89">
        <f t="shared" si="2"/>
        <v>22001</v>
      </c>
      <c r="H9" s="89">
        <f t="shared" si="2"/>
        <v>22001</v>
      </c>
      <c r="I9" s="89">
        <f t="shared" si="2"/>
        <v>22001</v>
      </c>
    </row>
    <row r="10" spans="1:10" x14ac:dyDescent="0.25">
      <c r="A10" s="121">
        <v>32</v>
      </c>
      <c r="B10" s="122"/>
      <c r="C10" s="123"/>
      <c r="D10" s="26" t="s">
        <v>20</v>
      </c>
      <c r="E10" s="88">
        <v>24791</v>
      </c>
      <c r="F10" s="80">
        <v>23170</v>
      </c>
      <c r="G10" s="80">
        <v>21701</v>
      </c>
      <c r="H10" s="80">
        <v>21701</v>
      </c>
      <c r="I10" s="96">
        <v>21701</v>
      </c>
    </row>
    <row r="11" spans="1:10" x14ac:dyDescent="0.25">
      <c r="A11" s="73">
        <v>34</v>
      </c>
      <c r="B11" s="74"/>
      <c r="C11" s="75"/>
      <c r="D11" s="26" t="s">
        <v>80</v>
      </c>
      <c r="E11" s="88">
        <v>633</v>
      </c>
      <c r="F11" s="89">
        <v>460</v>
      </c>
      <c r="G11" s="80">
        <v>300</v>
      </c>
      <c r="H11" s="80">
        <v>300</v>
      </c>
      <c r="I11" s="96">
        <v>300</v>
      </c>
    </row>
    <row r="12" spans="1:10" ht="30" customHeight="1" x14ac:dyDescent="0.25">
      <c r="A12" s="133" t="s">
        <v>94</v>
      </c>
      <c r="B12" s="134"/>
      <c r="C12" s="135"/>
      <c r="D12" s="27" t="s">
        <v>107</v>
      </c>
      <c r="E12" s="79">
        <f>E13</f>
        <v>2192</v>
      </c>
      <c r="F12" s="79">
        <f t="shared" ref="F12:I12" si="3">F13</f>
        <v>0</v>
      </c>
      <c r="G12" s="79">
        <f t="shared" si="3"/>
        <v>100</v>
      </c>
      <c r="H12" s="79">
        <f t="shared" si="3"/>
        <v>100</v>
      </c>
      <c r="I12" s="79">
        <f t="shared" si="3"/>
        <v>100</v>
      </c>
    </row>
    <row r="13" spans="1:10" ht="14.25" customHeight="1" x14ac:dyDescent="0.25">
      <c r="A13" s="124" t="s">
        <v>93</v>
      </c>
      <c r="B13" s="125"/>
      <c r="C13" s="126"/>
      <c r="D13" s="37" t="s">
        <v>106</v>
      </c>
      <c r="E13" s="81">
        <f>E14</f>
        <v>2192</v>
      </c>
      <c r="F13" s="81">
        <f t="shared" ref="F13:I14" si="4">F14</f>
        <v>0</v>
      </c>
      <c r="G13" s="81">
        <f t="shared" si="4"/>
        <v>100</v>
      </c>
      <c r="H13" s="81">
        <f t="shared" si="4"/>
        <v>100</v>
      </c>
      <c r="I13" s="81">
        <f t="shared" si="4"/>
        <v>100</v>
      </c>
    </row>
    <row r="14" spans="1:10" ht="27.75" customHeight="1" x14ac:dyDescent="0.25">
      <c r="A14" s="127">
        <v>4</v>
      </c>
      <c r="B14" s="128"/>
      <c r="C14" s="129"/>
      <c r="D14" s="26" t="s">
        <v>11</v>
      </c>
      <c r="E14" s="88">
        <f>E15</f>
        <v>2192</v>
      </c>
      <c r="F14" s="89">
        <f t="shared" si="4"/>
        <v>0</v>
      </c>
      <c r="G14" s="89">
        <f t="shared" si="4"/>
        <v>100</v>
      </c>
      <c r="H14" s="89">
        <f t="shared" si="4"/>
        <v>100</v>
      </c>
      <c r="I14" s="89">
        <f t="shared" si="4"/>
        <v>100</v>
      </c>
    </row>
    <row r="15" spans="1:10" ht="29.25" customHeight="1" x14ac:dyDescent="0.25">
      <c r="A15" s="121">
        <v>42</v>
      </c>
      <c r="B15" s="122"/>
      <c r="C15" s="123"/>
      <c r="D15" s="26" t="s">
        <v>28</v>
      </c>
      <c r="E15" s="88">
        <v>2192</v>
      </c>
      <c r="F15" s="89">
        <v>0</v>
      </c>
      <c r="G15" s="80">
        <v>100</v>
      </c>
      <c r="H15" s="80">
        <v>100</v>
      </c>
      <c r="I15" s="96">
        <v>100</v>
      </c>
    </row>
    <row r="16" spans="1:10" ht="37.5" customHeight="1" x14ac:dyDescent="0.25">
      <c r="A16" s="136" t="s">
        <v>95</v>
      </c>
      <c r="B16" s="137"/>
      <c r="C16" s="138"/>
      <c r="D16" s="27" t="s">
        <v>108</v>
      </c>
      <c r="E16" s="79">
        <f>E17+E22+E26+E31+E36+E40</f>
        <v>468118</v>
      </c>
      <c r="F16" s="90">
        <f>F22+F26+F36+F40+F31+F17</f>
        <v>541150</v>
      </c>
      <c r="G16" s="90">
        <f t="shared" ref="G16:I16" si="5">G22+G26+G36+G40+G31+G17</f>
        <v>590610</v>
      </c>
      <c r="H16" s="90">
        <f t="shared" si="5"/>
        <v>590610</v>
      </c>
      <c r="I16" s="90">
        <f t="shared" si="5"/>
        <v>590610</v>
      </c>
    </row>
    <row r="17" spans="1:9" ht="15" customHeight="1" x14ac:dyDescent="0.25">
      <c r="A17" s="133" t="s">
        <v>121</v>
      </c>
      <c r="B17" s="134"/>
      <c r="C17" s="135"/>
      <c r="D17" s="27" t="s">
        <v>122</v>
      </c>
      <c r="E17" s="79">
        <f>E18</f>
        <v>3237</v>
      </c>
      <c r="F17" s="90">
        <f t="shared" ref="F17:I18" si="6">F18</f>
        <v>6310</v>
      </c>
      <c r="G17" s="90">
        <f t="shared" si="6"/>
        <v>6980</v>
      </c>
      <c r="H17" s="90">
        <f t="shared" si="6"/>
        <v>6980</v>
      </c>
      <c r="I17" s="90">
        <f t="shared" si="6"/>
        <v>6980</v>
      </c>
    </row>
    <row r="18" spans="1:9" s="64" customFormat="1" x14ac:dyDescent="0.25">
      <c r="A18" s="124" t="s">
        <v>96</v>
      </c>
      <c r="B18" s="125"/>
      <c r="C18" s="126"/>
      <c r="D18" s="37" t="s">
        <v>109</v>
      </c>
      <c r="E18" s="81">
        <f>E19</f>
        <v>3237</v>
      </c>
      <c r="F18" s="91">
        <f t="shared" si="6"/>
        <v>6310</v>
      </c>
      <c r="G18" s="91">
        <f t="shared" si="6"/>
        <v>6980</v>
      </c>
      <c r="H18" s="91">
        <f t="shared" si="6"/>
        <v>6980</v>
      </c>
      <c r="I18" s="91">
        <f t="shared" si="6"/>
        <v>6980</v>
      </c>
    </row>
    <row r="19" spans="1:9" x14ac:dyDescent="0.25">
      <c r="A19" s="127">
        <v>3</v>
      </c>
      <c r="B19" s="128"/>
      <c r="C19" s="129"/>
      <c r="D19" s="26" t="s">
        <v>9</v>
      </c>
      <c r="E19" s="88">
        <f>E20+E21</f>
        <v>3237</v>
      </c>
      <c r="F19" s="89">
        <f>F21+F20</f>
        <v>6310</v>
      </c>
      <c r="G19" s="89">
        <f t="shared" ref="G19:I19" si="7">G21+G20</f>
        <v>6980</v>
      </c>
      <c r="H19" s="89">
        <f t="shared" si="7"/>
        <v>6980</v>
      </c>
      <c r="I19" s="89">
        <f t="shared" si="7"/>
        <v>6980</v>
      </c>
    </row>
    <row r="20" spans="1:9" x14ac:dyDescent="0.25">
      <c r="A20" s="121">
        <v>31</v>
      </c>
      <c r="B20" s="122"/>
      <c r="C20" s="123"/>
      <c r="D20" s="26" t="s">
        <v>10</v>
      </c>
      <c r="E20" s="82">
        <v>3008</v>
      </c>
      <c r="F20" s="89">
        <v>5780</v>
      </c>
      <c r="G20" s="82">
        <v>6480</v>
      </c>
      <c r="H20" s="82">
        <v>6480</v>
      </c>
      <c r="I20" s="82">
        <v>6480</v>
      </c>
    </row>
    <row r="21" spans="1:9" x14ac:dyDescent="0.25">
      <c r="A21" s="121">
        <v>32</v>
      </c>
      <c r="B21" s="122"/>
      <c r="C21" s="123"/>
      <c r="D21" s="26" t="s">
        <v>20</v>
      </c>
      <c r="E21" s="82">
        <v>229</v>
      </c>
      <c r="F21" s="80">
        <v>530</v>
      </c>
      <c r="G21" s="82">
        <v>500</v>
      </c>
      <c r="H21" s="82">
        <v>500</v>
      </c>
      <c r="I21" s="82">
        <v>500</v>
      </c>
    </row>
    <row r="22" spans="1:9" ht="30" customHeight="1" x14ac:dyDescent="0.25">
      <c r="A22" s="133" t="s">
        <v>123</v>
      </c>
      <c r="B22" s="134"/>
      <c r="C22" s="135"/>
      <c r="D22" s="27" t="s">
        <v>124</v>
      </c>
      <c r="E22" s="87">
        <v>1739</v>
      </c>
      <c r="F22" s="76">
        <f t="shared" ref="F22:I24" si="8">F23</f>
        <v>2250</v>
      </c>
      <c r="G22" s="76">
        <f t="shared" si="8"/>
        <v>0</v>
      </c>
      <c r="H22" s="76">
        <f t="shared" si="8"/>
        <v>0</v>
      </c>
      <c r="I22" s="76">
        <f t="shared" si="8"/>
        <v>0</v>
      </c>
    </row>
    <row r="23" spans="1:9" x14ac:dyDescent="0.25">
      <c r="A23" s="124" t="s">
        <v>96</v>
      </c>
      <c r="B23" s="125"/>
      <c r="C23" s="126"/>
      <c r="D23" s="37" t="s">
        <v>109</v>
      </c>
      <c r="E23" s="86">
        <v>1739</v>
      </c>
      <c r="F23" s="77">
        <f t="shared" si="8"/>
        <v>2250</v>
      </c>
      <c r="G23" s="77">
        <f t="shared" si="8"/>
        <v>0</v>
      </c>
      <c r="H23" s="77">
        <f t="shared" si="8"/>
        <v>0</v>
      </c>
      <c r="I23" s="77">
        <f t="shared" si="8"/>
        <v>0</v>
      </c>
    </row>
    <row r="24" spans="1:9" x14ac:dyDescent="0.25">
      <c r="A24" s="127">
        <v>3</v>
      </c>
      <c r="B24" s="128"/>
      <c r="C24" s="129"/>
      <c r="D24" s="26" t="s">
        <v>9</v>
      </c>
      <c r="E24" s="85">
        <v>1739</v>
      </c>
      <c r="F24" s="80">
        <f t="shared" si="8"/>
        <v>2250</v>
      </c>
      <c r="G24" s="80">
        <f t="shared" si="8"/>
        <v>0</v>
      </c>
      <c r="H24" s="80">
        <f t="shared" si="8"/>
        <v>0</v>
      </c>
      <c r="I24" s="80">
        <f t="shared" si="8"/>
        <v>0</v>
      </c>
    </row>
    <row r="25" spans="1:9" x14ac:dyDescent="0.25">
      <c r="A25" s="121">
        <v>32</v>
      </c>
      <c r="B25" s="122"/>
      <c r="C25" s="123"/>
      <c r="D25" s="26" t="s">
        <v>20</v>
      </c>
      <c r="E25" s="85">
        <v>1739</v>
      </c>
      <c r="F25" s="80">
        <v>2250</v>
      </c>
      <c r="G25" s="82">
        <v>0</v>
      </c>
      <c r="H25" s="82">
        <v>0</v>
      </c>
      <c r="I25" s="82">
        <v>0</v>
      </c>
    </row>
    <row r="26" spans="1:9" ht="25.5" x14ac:dyDescent="0.25">
      <c r="A26" s="136" t="s">
        <v>97</v>
      </c>
      <c r="B26" s="137"/>
      <c r="C26" s="138"/>
      <c r="D26" s="27" t="s">
        <v>110</v>
      </c>
      <c r="E26" s="84">
        <f>E27</f>
        <v>316</v>
      </c>
      <c r="F26" s="76">
        <f t="shared" ref="F26:I27" si="9">F27</f>
        <v>460</v>
      </c>
      <c r="G26" s="76">
        <f t="shared" si="9"/>
        <v>600</v>
      </c>
      <c r="H26" s="76">
        <f t="shared" si="9"/>
        <v>600</v>
      </c>
      <c r="I26" s="76">
        <f t="shared" si="9"/>
        <v>600</v>
      </c>
    </row>
    <row r="27" spans="1:9" x14ac:dyDescent="0.25">
      <c r="A27" s="124" t="s">
        <v>96</v>
      </c>
      <c r="B27" s="125"/>
      <c r="C27" s="126"/>
      <c r="D27" s="37" t="s">
        <v>109</v>
      </c>
      <c r="E27" s="83">
        <f>E28</f>
        <v>316</v>
      </c>
      <c r="F27" s="77">
        <f t="shared" si="9"/>
        <v>460</v>
      </c>
      <c r="G27" s="77">
        <f t="shared" si="9"/>
        <v>600</v>
      </c>
      <c r="H27" s="77">
        <f t="shared" si="9"/>
        <v>600</v>
      </c>
      <c r="I27" s="77">
        <f t="shared" si="9"/>
        <v>600</v>
      </c>
    </row>
    <row r="28" spans="1:9" x14ac:dyDescent="0.25">
      <c r="A28" s="127">
        <v>3</v>
      </c>
      <c r="B28" s="128"/>
      <c r="C28" s="129"/>
      <c r="D28" s="26" t="s">
        <v>9</v>
      </c>
      <c r="E28" s="82">
        <f>E29+E30</f>
        <v>316</v>
      </c>
      <c r="F28" s="80">
        <f>F30</f>
        <v>460</v>
      </c>
      <c r="G28" s="80">
        <f t="shared" ref="G28:I28" si="10">G30</f>
        <v>600</v>
      </c>
      <c r="H28" s="80">
        <f t="shared" si="10"/>
        <v>600</v>
      </c>
      <c r="I28" s="80">
        <f t="shared" si="10"/>
        <v>600</v>
      </c>
    </row>
    <row r="29" spans="1:9" x14ac:dyDescent="0.25">
      <c r="A29" s="121">
        <v>31</v>
      </c>
      <c r="B29" s="122"/>
      <c r="C29" s="123"/>
      <c r="D29" s="26" t="s">
        <v>10</v>
      </c>
      <c r="E29" s="82">
        <v>45</v>
      </c>
      <c r="F29" s="80">
        <v>0</v>
      </c>
      <c r="G29" s="82">
        <v>0</v>
      </c>
      <c r="H29" s="82">
        <v>0</v>
      </c>
      <c r="I29" s="82">
        <v>0</v>
      </c>
    </row>
    <row r="30" spans="1:9" x14ac:dyDescent="0.25">
      <c r="A30" s="121">
        <v>32</v>
      </c>
      <c r="B30" s="122"/>
      <c r="C30" s="123"/>
      <c r="D30" s="26" t="s">
        <v>20</v>
      </c>
      <c r="E30" s="82">
        <v>271</v>
      </c>
      <c r="F30" s="80">
        <v>460</v>
      </c>
      <c r="G30" s="82">
        <v>600</v>
      </c>
      <c r="H30" s="82">
        <v>600</v>
      </c>
      <c r="I30" s="82">
        <v>600</v>
      </c>
    </row>
    <row r="31" spans="1:9" ht="33" customHeight="1" x14ac:dyDescent="0.25">
      <c r="A31" s="133" t="s">
        <v>119</v>
      </c>
      <c r="B31" s="134"/>
      <c r="C31" s="135"/>
      <c r="D31" s="27" t="s">
        <v>111</v>
      </c>
      <c r="E31" s="84">
        <f>E32</f>
        <v>700</v>
      </c>
      <c r="F31" s="76">
        <f t="shared" ref="F31:I32" si="11">F32</f>
        <v>800</v>
      </c>
      <c r="G31" s="76">
        <f t="shared" si="11"/>
        <v>800</v>
      </c>
      <c r="H31" s="76">
        <f t="shared" si="11"/>
        <v>800</v>
      </c>
      <c r="I31" s="76">
        <f t="shared" si="11"/>
        <v>800</v>
      </c>
    </row>
    <row r="32" spans="1:9" x14ac:dyDescent="0.25">
      <c r="A32" s="124" t="s">
        <v>96</v>
      </c>
      <c r="B32" s="125"/>
      <c r="C32" s="126"/>
      <c r="D32" s="37" t="s">
        <v>109</v>
      </c>
      <c r="E32" s="83">
        <f>E33</f>
        <v>700</v>
      </c>
      <c r="F32" s="77">
        <f t="shared" si="11"/>
        <v>800</v>
      </c>
      <c r="G32" s="77">
        <f t="shared" si="11"/>
        <v>800</v>
      </c>
      <c r="H32" s="77">
        <f t="shared" si="11"/>
        <v>800</v>
      </c>
      <c r="I32" s="77">
        <f t="shared" si="11"/>
        <v>800</v>
      </c>
    </row>
    <row r="33" spans="1:9" x14ac:dyDescent="0.25">
      <c r="A33" s="127">
        <v>3</v>
      </c>
      <c r="B33" s="128"/>
      <c r="C33" s="129"/>
      <c r="D33" s="26" t="s">
        <v>9</v>
      </c>
      <c r="E33" s="82">
        <f>E34+E35</f>
        <v>700</v>
      </c>
      <c r="F33" s="82">
        <f t="shared" ref="F33:I33" si="12">F34+F35</f>
        <v>800</v>
      </c>
      <c r="G33" s="82">
        <f t="shared" si="12"/>
        <v>800</v>
      </c>
      <c r="H33" s="82">
        <f t="shared" si="12"/>
        <v>800</v>
      </c>
      <c r="I33" s="82">
        <f t="shared" si="12"/>
        <v>800</v>
      </c>
    </row>
    <row r="34" spans="1:9" x14ac:dyDescent="0.25">
      <c r="A34" s="121">
        <v>31</v>
      </c>
      <c r="B34" s="122"/>
      <c r="C34" s="123"/>
      <c r="D34" s="26" t="s">
        <v>10</v>
      </c>
      <c r="E34" s="82">
        <v>98</v>
      </c>
      <c r="F34" s="92">
        <v>0</v>
      </c>
      <c r="G34" s="82">
        <v>0</v>
      </c>
      <c r="H34" s="82">
        <v>0</v>
      </c>
      <c r="I34" s="82">
        <v>0</v>
      </c>
    </row>
    <row r="35" spans="1:9" x14ac:dyDescent="0.25">
      <c r="A35" s="121">
        <v>32</v>
      </c>
      <c r="B35" s="122"/>
      <c r="C35" s="123"/>
      <c r="D35" s="26" t="s">
        <v>20</v>
      </c>
      <c r="E35" s="82">
        <v>602</v>
      </c>
      <c r="F35" s="80">
        <v>800</v>
      </c>
      <c r="G35" s="82">
        <v>800</v>
      </c>
      <c r="H35" s="82">
        <v>800</v>
      </c>
      <c r="I35" s="82">
        <v>800</v>
      </c>
    </row>
    <row r="36" spans="1:9" ht="38.25" x14ac:dyDescent="0.25">
      <c r="A36" s="136" t="s">
        <v>120</v>
      </c>
      <c r="B36" s="137"/>
      <c r="C36" s="138"/>
      <c r="D36" s="27" t="s">
        <v>112</v>
      </c>
      <c r="E36" s="84">
        <f>E37</f>
        <v>343</v>
      </c>
      <c r="F36" s="76">
        <f t="shared" ref="F36:I38" si="13">F37</f>
        <v>490</v>
      </c>
      <c r="G36" s="76">
        <f t="shared" si="13"/>
        <v>450</v>
      </c>
      <c r="H36" s="76">
        <f t="shared" si="13"/>
        <v>450</v>
      </c>
      <c r="I36" s="76">
        <f t="shared" si="13"/>
        <v>450</v>
      </c>
    </row>
    <row r="37" spans="1:9" x14ac:dyDescent="0.25">
      <c r="A37" s="124" t="s">
        <v>96</v>
      </c>
      <c r="B37" s="125"/>
      <c r="C37" s="126"/>
      <c r="D37" s="37" t="s">
        <v>109</v>
      </c>
      <c r="E37" s="83">
        <f>E38</f>
        <v>343</v>
      </c>
      <c r="F37" s="77">
        <f t="shared" si="13"/>
        <v>490</v>
      </c>
      <c r="G37" s="77">
        <f t="shared" si="13"/>
        <v>450</v>
      </c>
      <c r="H37" s="77">
        <f t="shared" si="13"/>
        <v>450</v>
      </c>
      <c r="I37" s="77">
        <f t="shared" si="13"/>
        <v>450</v>
      </c>
    </row>
    <row r="38" spans="1:9" x14ac:dyDescent="0.25">
      <c r="A38" s="127">
        <v>3</v>
      </c>
      <c r="B38" s="128"/>
      <c r="C38" s="129"/>
      <c r="D38" s="26" t="s">
        <v>9</v>
      </c>
      <c r="E38" s="82">
        <f>E39</f>
        <v>343</v>
      </c>
      <c r="F38" s="80">
        <f t="shared" si="13"/>
        <v>490</v>
      </c>
      <c r="G38" s="80">
        <f t="shared" si="13"/>
        <v>450</v>
      </c>
      <c r="H38" s="80">
        <f t="shared" si="13"/>
        <v>450</v>
      </c>
      <c r="I38" s="80">
        <f t="shared" si="13"/>
        <v>450</v>
      </c>
    </row>
    <row r="39" spans="1:9" x14ac:dyDescent="0.25">
      <c r="A39" s="121">
        <v>32</v>
      </c>
      <c r="B39" s="122"/>
      <c r="C39" s="123"/>
      <c r="D39" s="26" t="s">
        <v>20</v>
      </c>
      <c r="E39" s="82">
        <v>343</v>
      </c>
      <c r="F39" s="80">
        <v>490</v>
      </c>
      <c r="G39" s="82">
        <v>450</v>
      </c>
      <c r="H39" s="82">
        <v>450</v>
      </c>
      <c r="I39" s="82">
        <v>450</v>
      </c>
    </row>
    <row r="40" spans="1:9" x14ac:dyDescent="0.25">
      <c r="A40" s="136" t="s">
        <v>98</v>
      </c>
      <c r="B40" s="137"/>
      <c r="C40" s="138"/>
      <c r="D40" s="27" t="s">
        <v>113</v>
      </c>
      <c r="E40" s="87">
        <f>E41+E44+E48+E51+E57+E60+E63</f>
        <v>461783</v>
      </c>
      <c r="F40" s="90">
        <f>F41+F44+F48+F51+F57+F63</f>
        <v>530840</v>
      </c>
      <c r="G40" s="90">
        <f t="shared" ref="G40:I40" si="14">G41+G44+G48+G51+G57+G63</f>
        <v>581780</v>
      </c>
      <c r="H40" s="90">
        <f t="shared" si="14"/>
        <v>581780</v>
      </c>
      <c r="I40" s="90">
        <f t="shared" si="14"/>
        <v>581780</v>
      </c>
    </row>
    <row r="41" spans="1:9" x14ac:dyDescent="0.25">
      <c r="A41" s="124" t="s">
        <v>99</v>
      </c>
      <c r="B41" s="125"/>
      <c r="C41" s="126"/>
      <c r="D41" s="37" t="s">
        <v>114</v>
      </c>
      <c r="E41" s="83">
        <f>E42</f>
        <v>303</v>
      </c>
      <c r="F41" s="77">
        <f t="shared" ref="F41:I42" si="15">F42</f>
        <v>90</v>
      </c>
      <c r="G41" s="77">
        <f t="shared" si="15"/>
        <v>0</v>
      </c>
      <c r="H41" s="77">
        <f t="shared" si="15"/>
        <v>0</v>
      </c>
      <c r="I41" s="77">
        <f t="shared" si="15"/>
        <v>0</v>
      </c>
    </row>
    <row r="42" spans="1:9" x14ac:dyDescent="0.25">
      <c r="A42" s="127">
        <v>3</v>
      </c>
      <c r="B42" s="128"/>
      <c r="C42" s="129"/>
      <c r="D42" s="26" t="s">
        <v>9</v>
      </c>
      <c r="E42" s="82">
        <f>E43</f>
        <v>303</v>
      </c>
      <c r="F42" s="80">
        <f t="shared" si="15"/>
        <v>90</v>
      </c>
      <c r="G42" s="80">
        <f t="shared" si="15"/>
        <v>0</v>
      </c>
      <c r="H42" s="80">
        <f t="shared" si="15"/>
        <v>0</v>
      </c>
      <c r="I42" s="80">
        <f t="shared" si="15"/>
        <v>0</v>
      </c>
    </row>
    <row r="43" spans="1:9" x14ac:dyDescent="0.25">
      <c r="A43" s="121">
        <v>32</v>
      </c>
      <c r="B43" s="122"/>
      <c r="C43" s="123"/>
      <c r="D43" s="26" t="s">
        <v>20</v>
      </c>
      <c r="E43" s="82">
        <v>303</v>
      </c>
      <c r="F43" s="80">
        <v>90</v>
      </c>
      <c r="G43" s="82">
        <v>0</v>
      </c>
      <c r="H43" s="82">
        <v>0</v>
      </c>
      <c r="I43" s="82">
        <v>0</v>
      </c>
    </row>
    <row r="44" spans="1:9" x14ac:dyDescent="0.25">
      <c r="A44" s="124" t="s">
        <v>100</v>
      </c>
      <c r="B44" s="125"/>
      <c r="C44" s="126"/>
      <c r="D44" s="37" t="s">
        <v>115</v>
      </c>
      <c r="E44" s="83">
        <f>E45</f>
        <v>456</v>
      </c>
      <c r="F44" s="77">
        <f t="shared" ref="F44:I45" si="16">F45</f>
        <v>1320</v>
      </c>
      <c r="G44" s="77">
        <f t="shared" si="16"/>
        <v>1550</v>
      </c>
      <c r="H44" s="77">
        <f t="shared" si="16"/>
        <v>1550</v>
      </c>
      <c r="I44" s="77">
        <f t="shared" si="16"/>
        <v>1550</v>
      </c>
    </row>
    <row r="45" spans="1:9" x14ac:dyDescent="0.25">
      <c r="A45" s="127">
        <v>3</v>
      </c>
      <c r="B45" s="128"/>
      <c r="C45" s="129"/>
      <c r="D45" s="26" t="s">
        <v>9</v>
      </c>
      <c r="E45" s="82">
        <f>E46+E47</f>
        <v>456</v>
      </c>
      <c r="F45" s="80">
        <f t="shared" si="16"/>
        <v>1320</v>
      </c>
      <c r="G45" s="80">
        <f t="shared" si="16"/>
        <v>1550</v>
      </c>
      <c r="H45" s="80">
        <f t="shared" si="16"/>
        <v>1550</v>
      </c>
      <c r="I45" s="80">
        <f t="shared" si="16"/>
        <v>1550</v>
      </c>
    </row>
    <row r="46" spans="1:9" x14ac:dyDescent="0.25">
      <c r="A46" s="121">
        <v>32</v>
      </c>
      <c r="B46" s="122"/>
      <c r="C46" s="123"/>
      <c r="D46" s="26" t="s">
        <v>20</v>
      </c>
      <c r="E46" s="82">
        <v>453</v>
      </c>
      <c r="F46" s="80">
        <v>1320</v>
      </c>
      <c r="G46" s="85">
        <v>1550</v>
      </c>
      <c r="H46" s="85">
        <v>1550</v>
      </c>
      <c r="I46" s="85">
        <v>1550</v>
      </c>
    </row>
    <row r="47" spans="1:9" x14ac:dyDescent="0.25">
      <c r="A47" s="121">
        <v>34</v>
      </c>
      <c r="B47" s="122"/>
      <c r="C47" s="123"/>
      <c r="D47" s="26" t="s">
        <v>80</v>
      </c>
      <c r="E47" s="82">
        <v>3</v>
      </c>
      <c r="F47" s="80">
        <v>0</v>
      </c>
      <c r="G47" s="82">
        <v>0</v>
      </c>
      <c r="H47" s="82">
        <v>0</v>
      </c>
      <c r="I47" s="82">
        <v>0</v>
      </c>
    </row>
    <row r="48" spans="1:9" x14ac:dyDescent="0.25">
      <c r="A48" s="124" t="s">
        <v>101</v>
      </c>
      <c r="B48" s="125"/>
      <c r="C48" s="126"/>
      <c r="D48" s="37" t="s">
        <v>116</v>
      </c>
      <c r="E48" s="86">
        <f>E49</f>
        <v>25220</v>
      </c>
      <c r="F48" s="77">
        <f t="shared" ref="F48:I49" si="17">F49</f>
        <v>24820</v>
      </c>
      <c r="G48" s="77">
        <f t="shared" si="17"/>
        <v>8930</v>
      </c>
      <c r="H48" s="77">
        <f t="shared" si="17"/>
        <v>8930</v>
      </c>
      <c r="I48" s="77">
        <f t="shared" si="17"/>
        <v>8930</v>
      </c>
    </row>
    <row r="49" spans="1:9" x14ac:dyDescent="0.25">
      <c r="A49" s="127">
        <v>3</v>
      </c>
      <c r="B49" s="128"/>
      <c r="C49" s="129"/>
      <c r="D49" s="26" t="s">
        <v>9</v>
      </c>
      <c r="E49" s="85">
        <f>E50</f>
        <v>25220</v>
      </c>
      <c r="F49" s="80">
        <f t="shared" si="17"/>
        <v>24820</v>
      </c>
      <c r="G49" s="80">
        <f t="shared" si="17"/>
        <v>8930</v>
      </c>
      <c r="H49" s="80">
        <f t="shared" si="17"/>
        <v>8930</v>
      </c>
      <c r="I49" s="80">
        <f t="shared" si="17"/>
        <v>8930</v>
      </c>
    </row>
    <row r="50" spans="1:9" x14ac:dyDescent="0.25">
      <c r="A50" s="121">
        <v>32</v>
      </c>
      <c r="B50" s="122"/>
      <c r="C50" s="123"/>
      <c r="D50" s="26" t="s">
        <v>20</v>
      </c>
      <c r="E50" s="85">
        <v>25220</v>
      </c>
      <c r="F50" s="80">
        <v>24820</v>
      </c>
      <c r="G50" s="85">
        <v>8930</v>
      </c>
      <c r="H50" s="85">
        <v>8930</v>
      </c>
      <c r="I50" s="85">
        <v>8930</v>
      </c>
    </row>
    <row r="51" spans="1:9" x14ac:dyDescent="0.25">
      <c r="A51" s="124" t="s">
        <v>102</v>
      </c>
      <c r="B51" s="125"/>
      <c r="C51" s="126"/>
      <c r="D51" s="37" t="s">
        <v>117</v>
      </c>
      <c r="E51" s="86">
        <f>E52</f>
        <v>426994</v>
      </c>
      <c r="F51" s="77">
        <f>F52</f>
        <v>490010</v>
      </c>
      <c r="G51" s="77">
        <f t="shared" ref="G51:I51" si="18">G52</f>
        <v>559300</v>
      </c>
      <c r="H51" s="77">
        <f t="shared" si="18"/>
        <v>559300</v>
      </c>
      <c r="I51" s="77">
        <f t="shared" si="18"/>
        <v>559300</v>
      </c>
    </row>
    <row r="52" spans="1:9" x14ac:dyDescent="0.25">
      <c r="A52" s="127">
        <v>3</v>
      </c>
      <c r="B52" s="128"/>
      <c r="C52" s="129"/>
      <c r="D52" s="26" t="s">
        <v>9</v>
      </c>
      <c r="E52" s="85">
        <f>E53+E54+E55+E56</f>
        <v>426994</v>
      </c>
      <c r="F52" s="89">
        <f t="shared" ref="F52:I52" si="19">F53+F54+F55+F56</f>
        <v>490010</v>
      </c>
      <c r="G52" s="89">
        <f t="shared" si="19"/>
        <v>559300</v>
      </c>
      <c r="H52" s="89">
        <f t="shared" si="19"/>
        <v>559300</v>
      </c>
      <c r="I52" s="89">
        <f t="shared" si="19"/>
        <v>559300</v>
      </c>
    </row>
    <row r="53" spans="1:9" x14ac:dyDescent="0.25">
      <c r="A53" s="121">
        <v>31</v>
      </c>
      <c r="B53" s="122"/>
      <c r="C53" s="123"/>
      <c r="D53" s="26" t="s">
        <v>10</v>
      </c>
      <c r="E53" s="85">
        <v>403666</v>
      </c>
      <c r="F53" s="80">
        <v>461870</v>
      </c>
      <c r="G53" s="85">
        <v>506300</v>
      </c>
      <c r="H53" s="85">
        <v>506300</v>
      </c>
      <c r="I53" s="85">
        <v>506300</v>
      </c>
    </row>
    <row r="54" spans="1:9" x14ac:dyDescent="0.25">
      <c r="A54" s="121">
        <v>32</v>
      </c>
      <c r="B54" s="122"/>
      <c r="C54" s="123"/>
      <c r="D54" s="26" t="s">
        <v>20</v>
      </c>
      <c r="E54" s="85">
        <v>23201</v>
      </c>
      <c r="F54" s="80">
        <v>28140</v>
      </c>
      <c r="G54" s="85">
        <v>53000</v>
      </c>
      <c r="H54" s="85">
        <v>53000</v>
      </c>
      <c r="I54" s="85">
        <v>53000</v>
      </c>
    </row>
    <row r="55" spans="1:9" x14ac:dyDescent="0.25">
      <c r="A55" s="73">
        <v>34</v>
      </c>
      <c r="B55" s="74"/>
      <c r="C55" s="75"/>
      <c r="D55" s="26" t="s">
        <v>80</v>
      </c>
      <c r="E55" s="82">
        <v>56</v>
      </c>
      <c r="F55" s="89">
        <v>0</v>
      </c>
      <c r="G55" s="82">
        <v>0</v>
      </c>
      <c r="H55" s="82">
        <v>0</v>
      </c>
      <c r="I55" s="82">
        <v>0</v>
      </c>
    </row>
    <row r="56" spans="1:9" ht="26.25" x14ac:dyDescent="0.25">
      <c r="A56" s="121">
        <v>37</v>
      </c>
      <c r="B56" s="122"/>
      <c r="C56" s="123"/>
      <c r="D56" s="71" t="s">
        <v>81</v>
      </c>
      <c r="E56" s="82">
        <v>71</v>
      </c>
      <c r="F56" s="89">
        <v>0</v>
      </c>
      <c r="G56" s="82">
        <v>0</v>
      </c>
      <c r="H56" s="82">
        <v>0</v>
      </c>
      <c r="I56" s="82">
        <v>0</v>
      </c>
    </row>
    <row r="57" spans="1:9" x14ac:dyDescent="0.25">
      <c r="A57" s="124" t="s">
        <v>103</v>
      </c>
      <c r="B57" s="125"/>
      <c r="C57" s="126"/>
      <c r="D57" s="37" t="s">
        <v>118</v>
      </c>
      <c r="E57" s="83">
        <v>0</v>
      </c>
      <c r="F57" s="77">
        <f t="shared" ref="F57:I58" si="20">F58</f>
        <v>3980</v>
      </c>
      <c r="G57" s="77">
        <f t="shared" si="20"/>
        <v>1000</v>
      </c>
      <c r="H57" s="77">
        <f t="shared" si="20"/>
        <v>1000</v>
      </c>
      <c r="I57" s="77">
        <f t="shared" si="20"/>
        <v>1000</v>
      </c>
    </row>
    <row r="58" spans="1:9" x14ac:dyDescent="0.25">
      <c r="A58" s="127">
        <v>3</v>
      </c>
      <c r="B58" s="128"/>
      <c r="C58" s="129"/>
      <c r="D58" s="26" t="s">
        <v>9</v>
      </c>
      <c r="E58" s="82">
        <v>0</v>
      </c>
      <c r="F58" s="80">
        <f t="shared" si="20"/>
        <v>3980</v>
      </c>
      <c r="G58" s="80">
        <f t="shared" si="20"/>
        <v>1000</v>
      </c>
      <c r="H58" s="80">
        <f t="shared" si="20"/>
        <v>1000</v>
      </c>
      <c r="I58" s="80">
        <f t="shared" si="20"/>
        <v>1000</v>
      </c>
    </row>
    <row r="59" spans="1:9" x14ac:dyDescent="0.25">
      <c r="A59" s="121">
        <v>32</v>
      </c>
      <c r="B59" s="122"/>
      <c r="C59" s="123"/>
      <c r="D59" s="26" t="s">
        <v>20</v>
      </c>
      <c r="E59" s="82">
        <v>0</v>
      </c>
      <c r="F59" s="80">
        <v>3980</v>
      </c>
      <c r="G59" s="85">
        <v>1000</v>
      </c>
      <c r="H59" s="85">
        <v>1000</v>
      </c>
      <c r="I59" s="85">
        <v>1000</v>
      </c>
    </row>
    <row r="60" spans="1:9" ht="15" customHeight="1" x14ac:dyDescent="0.25">
      <c r="A60" s="124" t="s">
        <v>100</v>
      </c>
      <c r="B60" s="125"/>
      <c r="C60" s="126"/>
      <c r="D60" s="37" t="s">
        <v>115</v>
      </c>
      <c r="E60" s="83">
        <f>E61</f>
        <v>202</v>
      </c>
      <c r="F60" s="83">
        <f>F61</f>
        <v>0</v>
      </c>
      <c r="G60" s="83">
        <f t="shared" ref="G60:I60" si="21">G61</f>
        <v>0</v>
      </c>
      <c r="H60" s="83">
        <f t="shared" si="21"/>
        <v>0</v>
      </c>
      <c r="I60" s="83">
        <f t="shared" si="21"/>
        <v>0</v>
      </c>
    </row>
    <row r="61" spans="1:9" ht="25.5" x14ac:dyDescent="0.25">
      <c r="A61" s="127">
        <v>4</v>
      </c>
      <c r="B61" s="128"/>
      <c r="C61" s="129"/>
      <c r="D61" s="26" t="s">
        <v>11</v>
      </c>
      <c r="E61" s="82">
        <f>E62</f>
        <v>202</v>
      </c>
      <c r="F61" s="82">
        <f>F62</f>
        <v>0</v>
      </c>
      <c r="G61" s="82">
        <f t="shared" ref="G61:I61" si="22">G62</f>
        <v>0</v>
      </c>
      <c r="H61" s="82">
        <f t="shared" si="22"/>
        <v>0</v>
      </c>
      <c r="I61" s="82">
        <f t="shared" si="22"/>
        <v>0</v>
      </c>
    </row>
    <row r="62" spans="1:9" ht="25.5" x14ac:dyDescent="0.25">
      <c r="A62" s="121">
        <v>42</v>
      </c>
      <c r="B62" s="122"/>
      <c r="C62" s="123"/>
      <c r="D62" s="26" t="s">
        <v>28</v>
      </c>
      <c r="E62" s="82">
        <v>202</v>
      </c>
      <c r="F62" s="80">
        <v>0</v>
      </c>
      <c r="G62" s="82">
        <v>0</v>
      </c>
      <c r="H62" s="82">
        <v>0</v>
      </c>
      <c r="I62" s="82">
        <v>0</v>
      </c>
    </row>
    <row r="63" spans="1:9" x14ac:dyDescent="0.25">
      <c r="A63" s="124" t="s">
        <v>102</v>
      </c>
      <c r="B63" s="125"/>
      <c r="C63" s="126"/>
      <c r="D63" s="37" t="s">
        <v>117</v>
      </c>
      <c r="E63" s="86">
        <f>E64</f>
        <v>8608</v>
      </c>
      <c r="F63" s="77">
        <f t="shared" ref="F63:I64" si="23">F64</f>
        <v>10620</v>
      </c>
      <c r="G63" s="77">
        <f t="shared" si="23"/>
        <v>11000</v>
      </c>
      <c r="H63" s="77">
        <f t="shared" si="23"/>
        <v>11000</v>
      </c>
      <c r="I63" s="77">
        <f t="shared" si="23"/>
        <v>11000</v>
      </c>
    </row>
    <row r="64" spans="1:9" ht="25.5" x14ac:dyDescent="0.25">
      <c r="A64" s="127">
        <v>4</v>
      </c>
      <c r="B64" s="128"/>
      <c r="C64" s="129"/>
      <c r="D64" s="26" t="s">
        <v>11</v>
      </c>
      <c r="E64" s="85">
        <f>E65</f>
        <v>8608</v>
      </c>
      <c r="F64" s="80">
        <f t="shared" si="23"/>
        <v>10620</v>
      </c>
      <c r="G64" s="80">
        <f t="shared" si="23"/>
        <v>11000</v>
      </c>
      <c r="H64" s="80">
        <f t="shared" si="23"/>
        <v>11000</v>
      </c>
      <c r="I64" s="80">
        <f t="shared" si="23"/>
        <v>11000</v>
      </c>
    </row>
    <row r="65" spans="1:9" ht="25.5" x14ac:dyDescent="0.25">
      <c r="A65" s="121">
        <v>42</v>
      </c>
      <c r="B65" s="122"/>
      <c r="C65" s="123"/>
      <c r="D65" s="26" t="s">
        <v>28</v>
      </c>
      <c r="E65" s="85">
        <v>8608</v>
      </c>
      <c r="F65" s="80">
        <v>10620</v>
      </c>
      <c r="G65" s="85">
        <v>11000</v>
      </c>
      <c r="H65" s="85">
        <v>11000</v>
      </c>
      <c r="I65" s="85">
        <v>11000</v>
      </c>
    </row>
  </sheetData>
  <mergeCells count="61">
    <mergeCell ref="A59:C59"/>
    <mergeCell ref="A63:C63"/>
    <mergeCell ref="A64:C64"/>
    <mergeCell ref="A65:C65"/>
    <mergeCell ref="A53:C53"/>
    <mergeCell ref="A54:C54"/>
    <mergeCell ref="A56:C56"/>
    <mergeCell ref="A57:C57"/>
    <mergeCell ref="A58:C58"/>
    <mergeCell ref="A48:C48"/>
    <mergeCell ref="A49:C49"/>
    <mergeCell ref="A50:C50"/>
    <mergeCell ref="A51:C51"/>
    <mergeCell ref="A52:C5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1:C31"/>
    <mergeCell ref="A32:C32"/>
    <mergeCell ref="A33:C33"/>
    <mergeCell ref="A35:C35"/>
    <mergeCell ref="A36:C36"/>
    <mergeCell ref="A1:J1"/>
    <mergeCell ref="A29:C29"/>
    <mergeCell ref="A34:C34"/>
    <mergeCell ref="A8:C8"/>
    <mergeCell ref="A9:C9"/>
    <mergeCell ref="A10:C10"/>
    <mergeCell ref="A16:C16"/>
    <mergeCell ref="A6:C6"/>
    <mergeCell ref="A7:C7"/>
    <mergeCell ref="A18:C18"/>
    <mergeCell ref="A19:C19"/>
    <mergeCell ref="A12:C12"/>
    <mergeCell ref="A13:C13"/>
    <mergeCell ref="A14:C14"/>
    <mergeCell ref="A15:C15"/>
    <mergeCell ref="A17:C17"/>
    <mergeCell ref="A47:C47"/>
    <mergeCell ref="A60:C60"/>
    <mergeCell ref="A61:C61"/>
    <mergeCell ref="A62:C62"/>
    <mergeCell ref="A3:I3"/>
    <mergeCell ref="A5:C5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0:C30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Kovačec</cp:lastModifiedBy>
  <cp:lastPrinted>2023-11-10T09:55:48Z</cp:lastPrinted>
  <dcterms:created xsi:type="dcterms:W3CDTF">2022-08-12T12:51:27Z</dcterms:created>
  <dcterms:modified xsi:type="dcterms:W3CDTF">2023-11-10T09:56:13Z</dcterms:modified>
</cp:coreProperties>
</file>