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Korisnik\Desktop\2024\FINANCIJSKI PLAN ZA 2024\II. REBALANS 2024\"/>
    </mc:Choice>
  </mc:AlternateContent>
  <xr:revisionPtr revIDLastSave="0" documentId="13_ncr:1_{1966502F-2AF2-416B-8AF5-8B4E4F7899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  <sheet name="List2" sheetId="2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7" l="1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6" i="7"/>
  <c r="H27" i="7"/>
  <c r="H28" i="7"/>
  <c r="H29" i="7"/>
  <c r="H31" i="7"/>
  <c r="H32" i="7"/>
  <c r="H33" i="7"/>
  <c r="H34" i="7"/>
  <c r="H35" i="7"/>
  <c r="H36" i="7"/>
  <c r="H40" i="7"/>
  <c r="H41" i="7"/>
  <c r="H42" i="7"/>
  <c r="H44" i="7"/>
  <c r="H45" i="7"/>
  <c r="H46" i="7"/>
  <c r="H47" i="7"/>
  <c r="H48" i="7"/>
  <c r="H49" i="7"/>
  <c r="H50" i="7"/>
  <c r="H53" i="7"/>
  <c r="H54" i="7"/>
  <c r="H56" i="7"/>
  <c r="H60" i="7"/>
  <c r="H61" i="7"/>
  <c r="H62" i="7"/>
  <c r="H6" i="7"/>
  <c r="E11" i="5"/>
  <c r="E12" i="5"/>
  <c r="E13" i="5"/>
  <c r="E10" i="5"/>
  <c r="E43" i="8"/>
  <c r="E44" i="8"/>
  <c r="E45" i="8"/>
  <c r="E48" i="8"/>
  <c r="E49" i="8"/>
  <c r="E50" i="8"/>
  <c r="E51" i="8"/>
  <c r="E52" i="8"/>
  <c r="E53" i="8"/>
  <c r="E54" i="8"/>
  <c r="E42" i="8"/>
  <c r="E11" i="8"/>
  <c r="E12" i="8"/>
  <c r="E13" i="8"/>
  <c r="E16" i="8"/>
  <c r="E17" i="8"/>
  <c r="E18" i="8"/>
  <c r="E19" i="8"/>
  <c r="E20" i="8"/>
  <c r="E21" i="8"/>
  <c r="E22" i="8"/>
  <c r="E23" i="8"/>
  <c r="E28" i="8"/>
  <c r="E29" i="8"/>
  <c r="E30" i="8"/>
  <c r="E31" i="8"/>
  <c r="E10" i="8"/>
  <c r="G25" i="3"/>
  <c r="G26" i="3"/>
  <c r="G27" i="3"/>
  <c r="G28" i="3"/>
  <c r="G31" i="3"/>
  <c r="G32" i="3"/>
  <c r="G24" i="3"/>
  <c r="G11" i="3"/>
  <c r="G12" i="3"/>
  <c r="G13" i="3"/>
  <c r="G14" i="3"/>
  <c r="G15" i="3"/>
  <c r="G16" i="3"/>
  <c r="G17" i="3"/>
  <c r="G18" i="3"/>
  <c r="G10" i="3"/>
  <c r="I9" i="10"/>
  <c r="I11" i="10"/>
  <c r="I12" i="10"/>
  <c r="I13" i="10"/>
  <c r="I14" i="10"/>
  <c r="I8" i="10"/>
  <c r="G6" i="7" l="1"/>
  <c r="G7" i="7"/>
  <c r="G8" i="7"/>
  <c r="G9" i="7"/>
  <c r="G12" i="7"/>
  <c r="G13" i="7"/>
  <c r="G14" i="7"/>
  <c r="G61" i="7"/>
  <c r="G60" i="7" s="1"/>
  <c r="G58" i="7"/>
  <c r="G57" i="7" s="1"/>
  <c r="G54" i="7"/>
  <c r="G53" i="7" s="1"/>
  <c r="G48" i="7"/>
  <c r="G47" i="7" s="1"/>
  <c r="G45" i="7"/>
  <c r="G44" i="7" s="1"/>
  <c r="G41" i="7"/>
  <c r="G40" i="7" s="1"/>
  <c r="G38" i="7"/>
  <c r="G37" i="7" s="1"/>
  <c r="G36" i="7" l="1"/>
  <c r="G34" i="7"/>
  <c r="G33" i="7" s="1"/>
  <c r="G32" i="7" s="1"/>
  <c r="G29" i="7"/>
  <c r="G28" i="7" s="1"/>
  <c r="G27" i="7" s="1"/>
  <c r="G24" i="7"/>
  <c r="G23" i="7" s="1"/>
  <c r="G22" i="7" s="1"/>
  <c r="G19" i="7"/>
  <c r="G18" i="7" s="1"/>
  <c r="G17" i="7" s="1"/>
  <c r="D10" i="5"/>
  <c r="D11" i="5"/>
  <c r="D42" i="8"/>
  <c r="D52" i="8"/>
  <c r="D50" i="8"/>
  <c r="D48" i="8"/>
  <c r="D46" i="8"/>
  <c r="D43" i="8"/>
  <c r="D32" i="8"/>
  <c r="D30" i="8"/>
  <c r="D28" i="8"/>
  <c r="D26" i="8"/>
  <c r="D24" i="8"/>
  <c r="D20" i="8"/>
  <c r="D18" i="8"/>
  <c r="D16" i="8"/>
  <c r="D14" i="8"/>
  <c r="D11" i="8"/>
  <c r="F31" i="3"/>
  <c r="F25" i="3"/>
  <c r="F16" i="3"/>
  <c r="F17" i="3"/>
  <c r="F11" i="3"/>
  <c r="F10" i="3" s="1"/>
  <c r="H28" i="10"/>
  <c r="H22" i="10"/>
  <c r="H11" i="10"/>
  <c r="H8" i="10"/>
  <c r="F58" i="7"/>
  <c r="E58" i="7"/>
  <c r="E57" i="7" s="1"/>
  <c r="F54" i="7"/>
  <c r="F53" i="7" s="1"/>
  <c r="F48" i="7"/>
  <c r="F47" i="7" s="1"/>
  <c r="E48" i="7"/>
  <c r="E47" i="7" s="1"/>
  <c r="F41" i="7"/>
  <c r="C32" i="8"/>
  <c r="E25" i="3"/>
  <c r="G11" i="10"/>
  <c r="E61" i="7"/>
  <c r="E60" i="7" s="1"/>
  <c r="F61" i="7"/>
  <c r="F60" i="7" s="1"/>
  <c r="E54" i="7"/>
  <c r="E53" i="7" s="1"/>
  <c r="E45" i="7"/>
  <c r="E44" i="7" s="1"/>
  <c r="F45" i="7"/>
  <c r="F44" i="7" s="1"/>
  <c r="E41" i="7"/>
  <c r="E40" i="7"/>
  <c r="E38" i="7"/>
  <c r="E37" i="7" s="1"/>
  <c r="F38" i="7"/>
  <c r="F37" i="7" s="1"/>
  <c r="E34" i="7"/>
  <c r="E33" i="7" s="1"/>
  <c r="E32" i="7" s="1"/>
  <c r="F34" i="7"/>
  <c r="F33" i="7" s="1"/>
  <c r="F32" i="7" s="1"/>
  <c r="E29" i="7"/>
  <c r="E28" i="7" s="1"/>
  <c r="E27" i="7" s="1"/>
  <c r="F29" i="7"/>
  <c r="F28" i="7" s="1"/>
  <c r="F27" i="7" s="1"/>
  <c r="E24" i="7"/>
  <c r="E23" i="7" s="1"/>
  <c r="E22" i="7" s="1"/>
  <c r="F24" i="7"/>
  <c r="F23" i="7" s="1"/>
  <c r="F22" i="7" s="1"/>
  <c r="E14" i="7"/>
  <c r="E13" i="7" s="1"/>
  <c r="E12" i="7" s="1"/>
  <c r="F14" i="7"/>
  <c r="F13" i="7" s="1"/>
  <c r="F12" i="7" s="1"/>
  <c r="E9" i="7"/>
  <c r="E8" i="7" s="1"/>
  <c r="E7" i="7" s="1"/>
  <c r="F9" i="7"/>
  <c r="F8" i="7" s="1"/>
  <c r="F7" i="7" s="1"/>
  <c r="B32" i="8"/>
  <c r="B30" i="8"/>
  <c r="C30" i="8"/>
  <c r="B24" i="8"/>
  <c r="C24" i="8"/>
  <c r="D17" i="3"/>
  <c r="E17" i="3"/>
  <c r="D11" i="3"/>
  <c r="E11" i="3"/>
  <c r="E19" i="7"/>
  <c r="E18" i="7" s="1"/>
  <c r="E17" i="7" s="1"/>
  <c r="F19" i="7"/>
  <c r="F18" i="7" s="1"/>
  <c r="F17" i="7" s="1"/>
  <c r="G16" i="7" l="1"/>
  <c r="E36" i="7"/>
  <c r="F40" i="7"/>
  <c r="D23" i="8"/>
  <c r="D10" i="8"/>
  <c r="F24" i="3"/>
  <c r="H14" i="10"/>
  <c r="E16" i="7"/>
  <c r="F57" i="7"/>
  <c r="E6" i="7"/>
  <c r="F6" i="7"/>
  <c r="F36" i="7" l="1"/>
  <c r="F16" i="7" s="1"/>
  <c r="B11" i="5"/>
  <c r="B10" i="5" s="1"/>
  <c r="C11" i="5"/>
  <c r="B52" i="8"/>
  <c r="C52" i="8"/>
  <c r="B50" i="8"/>
  <c r="C50" i="8"/>
  <c r="B48" i="8"/>
  <c r="C48" i="8"/>
  <c r="B46" i="8"/>
  <c r="C46" i="8"/>
  <c r="B43" i="8"/>
  <c r="C43" i="8"/>
  <c r="B28" i="8"/>
  <c r="C28" i="8"/>
  <c r="B26" i="8"/>
  <c r="B23" i="8" s="1"/>
  <c r="C26" i="8"/>
  <c r="B20" i="8"/>
  <c r="C20" i="8"/>
  <c r="B18" i="8"/>
  <c r="C18" i="8"/>
  <c r="B16" i="8"/>
  <c r="C16" i="8"/>
  <c r="B14" i="8"/>
  <c r="C14" i="8"/>
  <c r="B11" i="8"/>
  <c r="C11" i="8"/>
  <c r="D10" i="3"/>
  <c r="E10" i="3"/>
  <c r="D16" i="3"/>
  <c r="E16" i="3"/>
  <c r="D31" i="3"/>
  <c r="E31" i="3"/>
  <c r="D25" i="3"/>
  <c r="C10" i="5" l="1"/>
  <c r="D24" i="3"/>
  <c r="E24" i="3"/>
  <c r="C10" i="8"/>
  <c r="B10" i="8"/>
  <c r="C42" i="8"/>
  <c r="C23" i="8"/>
  <c r="B42" i="8"/>
  <c r="G34" i="10"/>
  <c r="G37" i="10" s="1"/>
  <c r="I34" i="10" s="1"/>
  <c r="I37" i="10" s="1"/>
  <c r="I21" i="10"/>
  <c r="G21" i="10"/>
  <c r="F21" i="10"/>
  <c r="F11" i="10"/>
  <c r="G8" i="10"/>
  <c r="F8" i="10"/>
  <c r="G14" i="10" l="1"/>
  <c r="F14" i="10"/>
  <c r="F22" i="10"/>
  <c r="F28" i="10" s="1"/>
  <c r="F29" i="10" s="1"/>
  <c r="G22" i="10" l="1"/>
  <c r="G28" i="10" s="1"/>
  <c r="G29" i="10" s="1"/>
  <c r="I22" i="10"/>
  <c r="I28" i="10" s="1"/>
  <c r="I29" i="10" s="1"/>
</calcChain>
</file>

<file path=xl/sharedStrings.xml><?xml version="1.0" encoding="utf-8"?>
<sst xmlns="http://schemas.openxmlformats.org/spreadsheetml/2006/main" count="272" uniqueCount="136">
  <si>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</si>
  <si>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</si>
  <si>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</si>
  <si>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</si>
  <si>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</si>
  <si>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</si>
  <si>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</si>
  <si>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</si>
  <si>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</si>
  <si>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</si>
  <si>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</si>
  <si>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</si>
  <si>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</si>
  <si>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</si>
  <si>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</si>
  <si>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</si>
  <si>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</si>
  <si>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</si>
  <si>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</si>
  <si>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</si>
  <si>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</si>
  <si>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</si>
  <si>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</si>
  <si>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</si>
  <si>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</si>
  <si>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Projekcija 
za 2025.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</si>
  <si>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</si>
  <si>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</si>
  <si>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</si>
  <si>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</si>
  <si>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FINANCIJSKI PLAN PRORAČUNSKOG KORISNIKA JEDINICE LOKALNE I PODRUČNE (REGIONALNE) SAMOUPRAVE 
ZA 2024. I PROJEKCIJA ZA 2025. I 2026. GODINU</t>
  </si>
  <si>
    <t>Plan za 2024.</t>
  </si>
  <si>
    <t>Projekcija 
za 2026.</t>
  </si>
  <si>
    <t>Izvršenje 2022.</t>
  </si>
  <si>
    <t>Plan 2023.</t>
  </si>
  <si>
    <t>EUR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</si>
  <si>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</si>
  <si>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</si>
  <si>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</si>
  <si>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</si>
  <si>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</si>
  <si>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</si>
  <si>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Proračun za 2024.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</si>
  <si>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</si>
  <si>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</si>
  <si>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</si>
  <si>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</si>
  <si>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</si>
  <si>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5 Pomoći</t>
  </si>
  <si>
    <t>4 Prihodi za posebne namjene</t>
  </si>
  <si>
    <t xml:space="preserve">  43 Ostali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</si>
  <si>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</si>
  <si>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</si>
  <si>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</si>
  <si>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</si>
  <si>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</si>
  <si>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</si>
  <si>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</si>
  <si>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</si>
  <si>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</si>
  <si>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</si>
  <si>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</si>
  <si>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</si>
  <si>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</si>
  <si>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</si>
  <si>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</si>
  <si>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</si>
  <si>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</si>
  <si>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</si>
  <si>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</si>
  <si>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Prihodi od upravnih i administrativnih pristojbi, pristojbi po posebnim propisima i naknadama</t>
  </si>
  <si>
    <t>Prihodi od prodaje proizvoda i robe te pruženih usluga, prihodi od donacija te povrati po protestiranim jamstvima</t>
  </si>
  <si>
    <t>Vlastiti izvori</t>
  </si>
  <si>
    <t>Rezultat poslovanja</t>
  </si>
  <si>
    <t>REZULTAT POSLOVANJA</t>
  </si>
  <si>
    <t>VLASTITI IZVORI UKUPNO</t>
  </si>
  <si>
    <t>Financijski rashodi</t>
  </si>
  <si>
    <t>Naknade građ. i kućans. na tem. osig i dr. naknade</t>
  </si>
  <si>
    <t xml:space="preserve">  13 Decentralizacija</t>
  </si>
  <si>
    <t>2 Donacije</t>
  </si>
  <si>
    <t xml:space="preserve">  21 Donacije</t>
  </si>
  <si>
    <t xml:space="preserve"> 31 Vlastiti prihodi</t>
  </si>
  <si>
    <t xml:space="preserve"> '52 Ministarstvo</t>
  </si>
  <si>
    <t xml:space="preserve"> 54 JLS</t>
  </si>
  <si>
    <t>09 Obrazovanje</t>
  </si>
  <si>
    <t>091 Predškolsko i osnovno obrazovanje</t>
  </si>
  <si>
    <t>096 Dodatne usluge u obrazovanju</t>
  </si>
  <si>
    <t>PROGRAM 1000</t>
  </si>
  <si>
    <t>Aktivnost A102000</t>
  </si>
  <si>
    <t>Izvor financiranja 1.3.</t>
  </si>
  <si>
    <t>Tekući projekt T103000</t>
  </si>
  <si>
    <t>PROGRAM 1003</t>
  </si>
  <si>
    <t>Izvor financiranja 1.1.</t>
  </si>
  <si>
    <t>Aktivnost A102006</t>
  </si>
  <si>
    <t>Aktivnost A102001</t>
  </si>
  <si>
    <t>Izvor financiranja 2.1.</t>
  </si>
  <si>
    <t>Izvor financiranja 3.1.</t>
  </si>
  <si>
    <t>Izvor financiranja 4.3.</t>
  </si>
  <si>
    <t>Izvor financiranja 5.2.</t>
  </si>
  <si>
    <t>Izvor financiranja 5.4..</t>
  </si>
  <si>
    <t>OSNOVNO OBRAZOVANJE ZAKONSKI STANDARD</t>
  </si>
  <si>
    <t>Redovni poslovi ustanova zakonskog standarda</t>
  </si>
  <si>
    <t>Decentralizacija</t>
  </si>
  <si>
    <t>Oprema, informat.,nabava pomagala-OŠ</t>
  </si>
  <si>
    <t>DOPUNSKI NASTAVNI I VANNASTAVNI PROGRAM ŠKOLA I OBRAZOVNIH INSTITUCIJA</t>
  </si>
  <si>
    <t>Opći prihodi i primici</t>
  </si>
  <si>
    <t>Program građanskog odgoja u školama</t>
  </si>
  <si>
    <t>Dopunska sredstva za materijalne rashode i opremu škola</t>
  </si>
  <si>
    <t>Dopunski nastavni i vannastavni program škola i obrazovnih institucija</t>
  </si>
  <si>
    <t>Financiranje-ostali rashodi OŠ</t>
  </si>
  <si>
    <t>Donacije</t>
  </si>
  <si>
    <t>Vlastiti prihodi</t>
  </si>
  <si>
    <t>Posebne namjene</t>
  </si>
  <si>
    <t>Ministarstvo</t>
  </si>
  <si>
    <t>JLS</t>
  </si>
  <si>
    <t xml:space="preserve">Tekući projekt T103000   </t>
  </si>
  <si>
    <t xml:space="preserve">Aktivnost A102000  </t>
  </si>
  <si>
    <t>Tekući projekt T103021</t>
  </si>
  <si>
    <t>Baltazar 7</t>
  </si>
  <si>
    <t>KLASA:</t>
  </si>
  <si>
    <t>URBROJ:</t>
  </si>
  <si>
    <t>Plan 2024.</t>
  </si>
  <si>
    <t>I. izmjena plana u 2024.</t>
  </si>
  <si>
    <t>Indeks</t>
  </si>
  <si>
    <t>I.izmjena plana u 2024.</t>
  </si>
  <si>
    <t xml:space="preserve">  54 JLS</t>
  </si>
  <si>
    <t>Ostali rashodi</t>
  </si>
  <si>
    <t>400-02/24-01/01</t>
  </si>
  <si>
    <t>II. izmjena plana u 2024.</t>
  </si>
  <si>
    <t>Indeks (II.izmjena/plan)</t>
  </si>
  <si>
    <t>II.izmjena plana u 2024.</t>
  </si>
  <si>
    <t xml:space="preserve"> II. IZMJENA FINANCIJSKOG PLANA OSNOVNE ŠKOLE BELEC U 2024. GODINI</t>
  </si>
  <si>
    <t>2140-85-24-5</t>
  </si>
  <si>
    <t>Belec, 18.09.2024.</t>
  </si>
  <si>
    <t>Predsjednica školskog odbora</t>
  </si>
  <si>
    <t>Nevenka Puklin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</si>
</sst>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8"/>
      <name val="Calibri"/>
      <family val="2"/>
      <charset val="238"/>
      <scheme val="minor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i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Font="1" applyFill="1" applyBorder="1" applyAlignment="1">
      <alignment vertical="center"/>
    </xf>
    <xf numFmtId="3" fontId="6" fillId="0" borderId="3" xfId="0" applyNumberFormat="1" applyFont="1" applyBorder="1" applyAlignment="1">
      <alignment horizontal="right" wrapText="1"/>
    </xf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>
      <alignment horizontal="right" wrapText="1"/>
    </xf>
    <xf numFmtId="3" fontId="9" fillId="3" borderId="1" xfId="0" quotePrefix="1" applyNumberFormat="1" applyFont="1" applyFill="1" applyBorder="1" applyAlignment="1">
      <alignment horizontal="right"/>
    </xf>
    <xf numFmtId="3" fontId="9" fillId="3" borderId="3" xfId="0" quotePrefix="1" applyNumberFormat="1" applyFont="1" applyFill="1" applyBorder="1" applyAlignment="1">
      <alignment horizontal="right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19" fillId="0" borderId="0" xfId="0" quotePrefix="1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7" fillId="0" borderId="0" xfId="0" applyFont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Font="1" applyBorder="1" applyAlignment="1">
      <alignment horizontal="left"/>
    </xf>
    <xf numFmtId="0" fontId="9" fillId="2" borderId="3" xfId="0" applyFont="1" applyFill="1" applyBorder="1" applyAlignment="1">
      <alignment horizontal="center" vertical="center" wrapText="1"/>
    </xf>
    <xf numFmtId="3" fontId="6" fillId="3" borderId="3" xfId="0" quotePrefix="1" applyNumberFormat="1" applyFont="1" applyFill="1" applyBorder="1" applyAlignment="1">
      <alignment horizontal="right"/>
    </xf>
    <xf numFmtId="3" fontId="16" fillId="2" borderId="3" xfId="0" applyNumberFormat="1" applyFont="1" applyFill="1" applyBorder="1" applyAlignment="1">
      <alignment horizontal="right"/>
    </xf>
    <xf numFmtId="0" fontId="7" fillId="2" borderId="3" xfId="0" quotePrefix="1" applyFont="1" applyFill="1" applyBorder="1" applyAlignment="1">
      <alignment horizontal="left" vertical="center" wrapText="1"/>
    </xf>
    <xf numFmtId="0" fontId="21" fillId="0" borderId="0" xfId="0" applyFont="1"/>
    <xf numFmtId="3" fontId="6" fillId="2" borderId="3" xfId="0" applyNumberFormat="1" applyFont="1" applyFill="1" applyBorder="1" applyAlignment="1">
      <alignment horizontal="right"/>
    </xf>
    <xf numFmtId="0" fontId="1" fillId="0" borderId="0" xfId="0" applyFont="1"/>
    <xf numFmtId="0" fontId="22" fillId="2" borderId="3" xfId="0" quotePrefix="1" applyFont="1" applyFill="1" applyBorder="1" applyAlignment="1">
      <alignment horizontal="left" vertical="center"/>
    </xf>
    <xf numFmtId="3" fontId="6" fillId="0" borderId="3" xfId="0" applyNumberFormat="1" applyFont="1" applyBorder="1" applyAlignment="1">
      <alignment horizontal="right" vertical="center" wrapText="1"/>
    </xf>
    <xf numFmtId="0" fontId="7" fillId="0" borderId="3" xfId="0" applyFont="1" applyBorder="1" applyAlignment="1">
      <alignment wrapText="1"/>
    </xf>
    <xf numFmtId="0" fontId="9" fillId="2" borderId="3" xfId="0" quotePrefix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3" fontId="24" fillId="2" borderId="3" xfId="0" applyNumberFormat="1" applyFont="1" applyFill="1" applyBorder="1" applyAlignment="1">
      <alignment horizontal="right"/>
    </xf>
    <xf numFmtId="3" fontId="25" fillId="2" borderId="3" xfId="0" applyNumberFormat="1" applyFont="1" applyFill="1" applyBorder="1" applyAlignment="1">
      <alignment horizontal="right"/>
    </xf>
    <xf numFmtId="3" fontId="24" fillId="2" borderId="4" xfId="0" applyNumberFormat="1" applyFont="1" applyFill="1" applyBorder="1" applyAlignment="1">
      <alignment horizontal="right"/>
    </xf>
    <xf numFmtId="3" fontId="26" fillId="2" borderId="3" xfId="0" applyNumberFormat="1" applyFont="1" applyFill="1" applyBorder="1" applyAlignment="1">
      <alignment horizontal="right"/>
    </xf>
    <xf numFmtId="3" fontId="25" fillId="2" borderId="4" xfId="0" applyNumberFormat="1" applyFont="1" applyFill="1" applyBorder="1" applyAlignment="1">
      <alignment horizontal="right"/>
    </xf>
    <xf numFmtId="0" fontId="27" fillId="0" borderId="3" xfId="0" applyFont="1" applyBorder="1"/>
    <xf numFmtId="3" fontId="27" fillId="0" borderId="3" xfId="0" applyNumberFormat="1" applyFont="1" applyBorder="1"/>
    <xf numFmtId="3" fontId="26" fillId="2" borderId="4" xfId="0" applyNumberFormat="1" applyFont="1" applyFill="1" applyBorder="1" applyAlignment="1">
      <alignment horizontal="right" wrapText="1"/>
    </xf>
    <xf numFmtId="3" fontId="24" fillId="2" borderId="4" xfId="0" applyNumberFormat="1" applyFont="1" applyFill="1" applyBorder="1" applyAlignment="1">
      <alignment horizontal="right" wrapText="1"/>
    </xf>
    <xf numFmtId="3" fontId="25" fillId="2" borderId="4" xfId="0" applyNumberFormat="1" applyFont="1" applyFill="1" applyBorder="1" applyAlignment="1">
      <alignment horizontal="right" wrapText="1"/>
    </xf>
    <xf numFmtId="0" fontId="28" fillId="0" borderId="0" xfId="0" applyFont="1"/>
    <xf numFmtId="0" fontId="8" fillId="2" borderId="0" xfId="0" quotePrefix="1" applyFont="1" applyFill="1" applyAlignment="1">
      <alignment horizontal="left" vertical="center" wrapText="1"/>
    </xf>
    <xf numFmtId="3" fontId="3" fillId="2" borderId="0" xfId="0" applyNumberFormat="1" applyFont="1" applyFill="1" applyAlignment="1">
      <alignment horizontal="right"/>
    </xf>
    <xf numFmtId="0" fontId="29" fillId="0" borderId="0" xfId="0" applyFont="1"/>
    <xf numFmtId="4" fontId="6" fillId="0" borderId="3" xfId="0" applyNumberFormat="1" applyFont="1" applyBorder="1" applyAlignment="1">
      <alignment horizontal="right" vertical="center" wrapText="1"/>
    </xf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24" fillId="2" borderId="3" xfId="0" applyNumberFormat="1" applyFont="1" applyFill="1" applyBorder="1" applyAlignment="1">
      <alignment horizontal="right"/>
    </xf>
    <xf numFmtId="4" fontId="25" fillId="2" borderId="3" xfId="0" applyNumberFormat="1" applyFont="1" applyFill="1" applyBorder="1" applyAlignment="1">
      <alignment horizontal="right"/>
    </xf>
    <xf numFmtId="4" fontId="24" fillId="2" borderId="4" xfId="0" applyNumberFormat="1" applyFont="1" applyFill="1" applyBorder="1" applyAlignment="1">
      <alignment horizontal="right"/>
    </xf>
    <xf numFmtId="4" fontId="26" fillId="2" borderId="4" xfId="0" applyNumberFormat="1" applyFont="1" applyFill="1" applyBorder="1" applyAlignment="1">
      <alignment horizontal="right" wrapText="1"/>
    </xf>
    <xf numFmtId="4" fontId="26" fillId="2" borderId="3" xfId="0" applyNumberFormat="1" applyFont="1" applyFill="1" applyBorder="1" applyAlignment="1">
      <alignment horizontal="right"/>
    </xf>
    <xf numFmtId="4" fontId="25" fillId="2" borderId="4" xfId="0" applyNumberFormat="1" applyFont="1" applyFill="1" applyBorder="1" applyAlignment="1">
      <alignment horizontal="right"/>
    </xf>
    <xf numFmtId="4" fontId="24" fillId="2" borderId="4" xfId="0" applyNumberFormat="1" applyFont="1" applyFill="1" applyBorder="1" applyAlignment="1">
      <alignment horizontal="right" wrapText="1"/>
    </xf>
    <xf numFmtId="4" fontId="25" fillId="2" borderId="4" xfId="0" applyNumberFormat="1" applyFont="1" applyFill="1" applyBorder="1" applyAlignment="1">
      <alignment horizontal="right" wrapText="1"/>
    </xf>
    <xf numFmtId="4" fontId="27" fillId="0" borderId="3" xfId="0" applyNumberFormat="1" applyFont="1" applyBorder="1"/>
    <xf numFmtId="0" fontId="7" fillId="0" borderId="4" xfId="0" applyFont="1" applyBorder="1" applyAlignment="1">
      <alignment wrapText="1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16" fillId="2" borderId="3" xfId="0" applyNumberFormat="1" applyFont="1" applyFill="1" applyBorder="1" applyAlignment="1">
      <alignment horizontal="right"/>
    </xf>
    <xf numFmtId="3" fontId="26" fillId="0" borderId="3" xfId="0" applyNumberFormat="1" applyFont="1" applyBorder="1" applyAlignment="1">
      <alignment horizontal="right" vertical="center" wrapText="1"/>
    </xf>
    <xf numFmtId="3" fontId="26" fillId="2" borderId="4" xfId="0" applyNumberFormat="1" applyFont="1" applyFill="1" applyBorder="1" applyAlignment="1">
      <alignment horizontal="right"/>
    </xf>
    <xf numFmtId="0" fontId="5" fillId="0" borderId="0" xfId="0" applyFont="1" applyAlignment="1">
      <alignment vertical="center" wrapText="1"/>
    </xf>
    <xf numFmtId="4" fontId="26" fillId="2" borderId="4" xfId="0" applyNumberFormat="1" applyFont="1" applyFill="1" applyBorder="1" applyAlignment="1">
      <alignment horizontal="right"/>
    </xf>
    <xf numFmtId="4" fontId="27" fillId="0" borderId="4" xfId="0" applyNumberFormat="1" applyFont="1" applyBorder="1"/>
    <xf numFmtId="0" fontId="24" fillId="4" borderId="3" xfId="0" applyFont="1" applyFill="1" applyBorder="1" applyAlignment="1">
      <alignment horizontal="center" vertical="center" wrapText="1"/>
    </xf>
    <xf numFmtId="0" fontId="30" fillId="0" borderId="0" xfId="0" applyFont="1"/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10" fillId="0" borderId="0" xfId="0" applyFont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3"/>
  <sheetViews>
    <sheetView tabSelected="1" workbookViewId="0">
      <selection activeCell="A3" sqref="A3:I3"/>
    </sheetView>
  </sheetViews>
  <sheetFormatPr defaultRowHeight="15" x14ac:dyDescent="0.25"/>
  <cols>
    <col min="5" max="5" width="25.28515625" customWidth="1"/>
    <col min="6" max="6" width="31" customWidth="1"/>
    <col min="7" max="8" width="32.28515625" customWidth="1"/>
    <col min="9" max="9" width="33.28515625" customWidth="1"/>
  </cols>
  <sheetData>
    <row r="1" spans="1:9" ht="42" customHeight="1" x14ac:dyDescent="0.25">
      <c r="A1" s="115" t="s">
        <v>131</v>
      </c>
      <c r="B1" s="115"/>
      <c r="C1" s="115"/>
      <c r="D1" s="115"/>
      <c r="E1" s="115"/>
      <c r="F1" s="115"/>
      <c r="G1" s="115"/>
      <c r="H1" s="115"/>
      <c r="I1" s="115"/>
    </row>
    <row r="2" spans="1:9" ht="18" x14ac:dyDescent="0.25">
      <c r="A2" s="4"/>
      <c r="B2" s="4"/>
      <c r="C2" s="4"/>
      <c r="D2" s="4"/>
      <c r="E2" s="4"/>
      <c r="F2" s="4"/>
      <c r="G2" s="4"/>
      <c r="H2" s="4"/>
      <c r="I2" s="4"/>
    </row>
    <row r="3" spans="1:9" ht="15.75" x14ac:dyDescent="0.25">
      <c r="A3" s="115" t="s">
        <v>17</v>
      </c>
      <c r="B3" s="115"/>
      <c r="C3" s="115"/>
      <c r="D3" s="115"/>
      <c r="E3" s="115"/>
      <c r="F3" s="115"/>
      <c r="G3" s="128"/>
      <c r="H3" s="128"/>
      <c r="I3" s="128"/>
    </row>
    <row r="4" spans="1:9" ht="18" x14ac:dyDescent="0.25">
      <c r="A4" s="4"/>
      <c r="B4" s="4"/>
      <c r="C4" s="4"/>
      <c r="D4" s="4"/>
      <c r="E4" s="4"/>
      <c r="F4" s="4"/>
      <c r="G4" s="5"/>
      <c r="H4" s="5"/>
      <c r="I4" s="5"/>
    </row>
    <row r="5" spans="1:9" ht="15.75" x14ac:dyDescent="0.25">
      <c r="A5" s="115" t="s">
        <v>23</v>
      </c>
      <c r="B5" s="116"/>
      <c r="C5" s="116"/>
      <c r="D5" s="116"/>
      <c r="E5" s="116"/>
      <c r="F5" s="116"/>
      <c r="G5" s="116"/>
      <c r="H5" s="116"/>
      <c r="I5" s="116"/>
    </row>
    <row r="6" spans="1:9" ht="18" x14ac:dyDescent="0.25">
      <c r="A6" s="1"/>
      <c r="B6" s="2"/>
      <c r="C6" s="2"/>
      <c r="D6" s="2"/>
      <c r="E6" s="6"/>
      <c r="F6" s="7"/>
      <c r="G6" s="7"/>
      <c r="H6" s="7"/>
      <c r="I6" s="35" t="s">
        <v>35</v>
      </c>
    </row>
    <row r="7" spans="1:9" x14ac:dyDescent="0.25">
      <c r="A7" s="28"/>
      <c r="B7" s="29"/>
      <c r="C7" s="29"/>
      <c r="D7" s="30"/>
      <c r="E7" s="31"/>
      <c r="F7" s="3" t="s">
        <v>121</v>
      </c>
      <c r="G7" s="3" t="s">
        <v>122</v>
      </c>
      <c r="H7" s="3" t="s">
        <v>128</v>
      </c>
      <c r="I7" s="3" t="s">
        <v>129</v>
      </c>
    </row>
    <row r="8" spans="1:9" x14ac:dyDescent="0.25">
      <c r="A8" s="120" t="s">
        <v>0</v>
      </c>
      <c r="B8" s="114"/>
      <c r="C8" s="114"/>
      <c r="D8" s="114"/>
      <c r="E8" s="129"/>
      <c r="F8" s="32">
        <f t="shared" ref="F8:H8" si="0">F9+F10</f>
        <v>611681</v>
      </c>
      <c r="G8" s="101">
        <f t="shared" si="0"/>
        <v>845418.23</v>
      </c>
      <c r="H8" s="101">
        <f t="shared" si="0"/>
        <v>847918.23</v>
      </c>
      <c r="I8" s="32">
        <f>H8/F8*100</f>
        <v>138.6209854482974</v>
      </c>
    </row>
    <row r="9" spans="1:9" x14ac:dyDescent="0.25">
      <c r="A9" s="130" t="s">
        <v>36</v>
      </c>
      <c r="B9" s="131"/>
      <c r="C9" s="131"/>
      <c r="D9" s="131"/>
      <c r="E9" s="127"/>
      <c r="F9" s="33">
        <v>611681</v>
      </c>
      <c r="G9" s="102">
        <v>845418.23</v>
      </c>
      <c r="H9" s="102">
        <v>847918.23</v>
      </c>
      <c r="I9" s="65">
        <f t="shared" ref="I9:I14" si="1">H9/F9*100</f>
        <v>138.6209854482974</v>
      </c>
    </row>
    <row r="10" spans="1:9" x14ac:dyDescent="0.25">
      <c r="A10" s="126" t="s">
        <v>37</v>
      </c>
      <c r="B10" s="127"/>
      <c r="C10" s="127"/>
      <c r="D10" s="127"/>
      <c r="E10" s="127"/>
      <c r="F10" s="33"/>
      <c r="G10" s="102"/>
      <c r="H10" s="102"/>
      <c r="I10" s="65">
        <v>0</v>
      </c>
    </row>
    <row r="11" spans="1:9" x14ac:dyDescent="0.25">
      <c r="A11" s="36" t="s">
        <v>1</v>
      </c>
      <c r="B11" s="45"/>
      <c r="C11" s="45"/>
      <c r="D11" s="45"/>
      <c r="E11" s="45"/>
      <c r="F11" s="32">
        <f t="shared" ref="F11:H11" si="2">F12+F13</f>
        <v>612711</v>
      </c>
      <c r="G11" s="101">
        <f t="shared" si="2"/>
        <v>850880.23</v>
      </c>
      <c r="H11" s="101">
        <f t="shared" si="2"/>
        <v>853380.23</v>
      </c>
      <c r="I11" s="32">
        <f t="shared" si="1"/>
        <v>139.27940415628248</v>
      </c>
    </row>
    <row r="12" spans="1:9" x14ac:dyDescent="0.25">
      <c r="A12" s="132" t="s">
        <v>38</v>
      </c>
      <c r="B12" s="131"/>
      <c r="C12" s="131"/>
      <c r="D12" s="131"/>
      <c r="E12" s="131"/>
      <c r="F12" s="33">
        <v>601611</v>
      </c>
      <c r="G12" s="102">
        <v>838698.23</v>
      </c>
      <c r="H12" s="102">
        <v>841198.23</v>
      </c>
      <c r="I12" s="65">
        <f t="shared" si="1"/>
        <v>139.82427681674702</v>
      </c>
    </row>
    <row r="13" spans="1:9" x14ac:dyDescent="0.25">
      <c r="A13" s="126" t="s">
        <v>39</v>
      </c>
      <c r="B13" s="127"/>
      <c r="C13" s="127"/>
      <c r="D13" s="127"/>
      <c r="E13" s="127"/>
      <c r="F13" s="33">
        <v>11100</v>
      </c>
      <c r="G13" s="102">
        <v>12182</v>
      </c>
      <c r="H13" s="102">
        <v>12182</v>
      </c>
      <c r="I13" s="65">
        <f t="shared" si="1"/>
        <v>109.74774774774774</v>
      </c>
    </row>
    <row r="14" spans="1:9" x14ac:dyDescent="0.25">
      <c r="A14" s="113" t="s">
        <v>62</v>
      </c>
      <c r="B14" s="114"/>
      <c r="C14" s="114"/>
      <c r="D14" s="114"/>
      <c r="E14" s="114"/>
      <c r="F14" s="32">
        <f t="shared" ref="F14:H14" si="3">F8-F11</f>
        <v>-1030</v>
      </c>
      <c r="G14" s="101">
        <f t="shared" si="3"/>
        <v>-5462</v>
      </c>
      <c r="H14" s="101">
        <f t="shared" si="3"/>
        <v>-5462</v>
      </c>
      <c r="I14" s="32">
        <f t="shared" si="1"/>
        <v>530.29126213592235</v>
      </c>
    </row>
    <row r="15" spans="1:9" ht="18" x14ac:dyDescent="0.25">
      <c r="A15" s="4"/>
      <c r="B15" s="21"/>
      <c r="C15" s="21"/>
      <c r="D15" s="21"/>
      <c r="E15" s="21"/>
      <c r="F15" s="22"/>
      <c r="G15" s="22"/>
      <c r="H15" s="22"/>
      <c r="I15" s="22"/>
    </row>
    <row r="16" spans="1:9" ht="15.75" x14ac:dyDescent="0.25">
      <c r="A16" s="115" t="s">
        <v>24</v>
      </c>
      <c r="B16" s="116"/>
      <c r="C16" s="116"/>
      <c r="D16" s="116"/>
      <c r="E16" s="116"/>
      <c r="F16" s="116"/>
      <c r="G16" s="116"/>
      <c r="H16" s="116"/>
      <c r="I16" s="116"/>
    </row>
    <row r="17" spans="1:9" ht="18" x14ac:dyDescent="0.25">
      <c r="A17" s="4"/>
      <c r="B17" s="21"/>
      <c r="C17" s="21"/>
      <c r="D17" s="21"/>
      <c r="E17" s="21"/>
      <c r="F17" s="22"/>
      <c r="G17" s="22"/>
      <c r="H17" s="22"/>
      <c r="I17" s="22"/>
    </row>
    <row r="18" spans="1:9" x14ac:dyDescent="0.25">
      <c r="A18" s="28"/>
      <c r="B18" s="29"/>
      <c r="C18" s="29"/>
      <c r="D18" s="30"/>
      <c r="E18" s="31"/>
      <c r="F18" s="3" t="s">
        <v>42</v>
      </c>
      <c r="G18" s="3" t="s">
        <v>122</v>
      </c>
      <c r="H18" s="3" t="s">
        <v>128</v>
      </c>
      <c r="I18" s="3" t="s">
        <v>129</v>
      </c>
    </row>
    <row r="19" spans="1:9" x14ac:dyDescent="0.25">
      <c r="A19" s="126" t="s">
        <v>40</v>
      </c>
      <c r="B19" s="127"/>
      <c r="C19" s="127"/>
      <c r="D19" s="127"/>
      <c r="E19" s="127"/>
      <c r="F19" s="33"/>
      <c r="G19" s="33"/>
      <c r="H19" s="33"/>
      <c r="I19" s="46"/>
    </row>
    <row r="20" spans="1:9" x14ac:dyDescent="0.25">
      <c r="A20" s="126" t="s">
        <v>41</v>
      </c>
      <c r="B20" s="127"/>
      <c r="C20" s="127"/>
      <c r="D20" s="127"/>
      <c r="E20" s="127"/>
      <c r="F20" s="33"/>
      <c r="G20" s="33"/>
      <c r="H20" s="33"/>
      <c r="I20" s="46"/>
    </row>
    <row r="21" spans="1:9" x14ac:dyDescent="0.25">
      <c r="A21" s="113" t="s">
        <v>2</v>
      </c>
      <c r="B21" s="114"/>
      <c r="C21" s="114"/>
      <c r="D21" s="114"/>
      <c r="E21" s="114"/>
      <c r="F21" s="32">
        <f t="shared" ref="F21:I21" si="4">F19-F20</f>
        <v>0</v>
      </c>
      <c r="G21" s="32">
        <f t="shared" si="4"/>
        <v>0</v>
      </c>
      <c r="H21" s="32"/>
      <c r="I21" s="32">
        <f t="shared" si="4"/>
        <v>0</v>
      </c>
    </row>
    <row r="22" spans="1:9" x14ac:dyDescent="0.25">
      <c r="A22" s="113" t="s">
        <v>63</v>
      </c>
      <c r="B22" s="114"/>
      <c r="C22" s="114"/>
      <c r="D22" s="114"/>
      <c r="E22" s="114"/>
      <c r="F22" s="32">
        <f t="shared" ref="F22:I22" si="5">F14+F21</f>
        <v>-1030</v>
      </c>
      <c r="G22" s="32">
        <f t="shared" si="5"/>
        <v>-5462</v>
      </c>
      <c r="H22" s="32">
        <f t="shared" si="5"/>
        <v>-5462</v>
      </c>
      <c r="I22" s="32">
        <f t="shared" si="5"/>
        <v>530.29126213592235</v>
      </c>
    </row>
    <row r="23" spans="1:9" ht="18" x14ac:dyDescent="0.25">
      <c r="A23" s="20"/>
      <c r="B23" s="21"/>
      <c r="C23" s="21"/>
      <c r="D23" s="21"/>
      <c r="E23" s="21"/>
      <c r="F23" s="22"/>
      <c r="G23" s="22"/>
      <c r="H23" s="22"/>
      <c r="I23" s="22"/>
    </row>
    <row r="24" spans="1:9" ht="15.75" x14ac:dyDescent="0.25">
      <c r="A24" s="115" t="s">
        <v>64</v>
      </c>
      <c r="B24" s="116"/>
      <c r="C24" s="116"/>
      <c r="D24" s="116"/>
      <c r="E24" s="116"/>
      <c r="F24" s="116"/>
      <c r="G24" s="116"/>
      <c r="H24" s="116"/>
      <c r="I24" s="116"/>
    </row>
    <row r="25" spans="1:9" ht="15.75" x14ac:dyDescent="0.25">
      <c r="A25" s="43"/>
      <c r="B25" s="44"/>
      <c r="C25" s="44"/>
      <c r="D25" s="44"/>
      <c r="E25" s="44"/>
      <c r="F25" s="44"/>
      <c r="G25" s="44"/>
      <c r="H25" s="44"/>
      <c r="I25" s="44"/>
    </row>
    <row r="26" spans="1:9" x14ac:dyDescent="0.25">
      <c r="A26" s="28"/>
      <c r="B26" s="29"/>
      <c r="C26" s="29"/>
      <c r="D26" s="30"/>
      <c r="E26" s="31"/>
      <c r="F26" s="3" t="s">
        <v>42</v>
      </c>
      <c r="G26" s="3" t="s">
        <v>122</v>
      </c>
      <c r="H26" s="3" t="s">
        <v>128</v>
      </c>
      <c r="I26" s="3" t="s">
        <v>129</v>
      </c>
    </row>
    <row r="27" spans="1:9" ht="15" customHeight="1" x14ac:dyDescent="0.25">
      <c r="A27" s="117" t="s">
        <v>65</v>
      </c>
      <c r="B27" s="118"/>
      <c r="C27" s="118"/>
      <c r="D27" s="118"/>
      <c r="E27" s="119"/>
      <c r="F27" s="47">
        <v>0</v>
      </c>
      <c r="G27" s="47">
        <v>0</v>
      </c>
      <c r="H27" s="47"/>
      <c r="I27" s="48">
        <v>0</v>
      </c>
    </row>
    <row r="28" spans="1:9" ht="15" customHeight="1" x14ac:dyDescent="0.25">
      <c r="A28" s="113" t="s">
        <v>66</v>
      </c>
      <c r="B28" s="114"/>
      <c r="C28" s="114"/>
      <c r="D28" s="114"/>
      <c r="E28" s="114"/>
      <c r="F28" s="49">
        <f t="shared" ref="F28:I28" si="6">F22+F27</f>
        <v>-1030</v>
      </c>
      <c r="G28" s="49">
        <f t="shared" si="6"/>
        <v>-5462</v>
      </c>
      <c r="H28" s="49">
        <f t="shared" si="6"/>
        <v>-5462</v>
      </c>
      <c r="I28" s="50">
        <f t="shared" si="6"/>
        <v>530.29126213592235</v>
      </c>
    </row>
    <row r="29" spans="1:9" ht="45" customHeight="1" x14ac:dyDescent="0.25">
      <c r="A29" s="120" t="s">
        <v>67</v>
      </c>
      <c r="B29" s="121"/>
      <c r="C29" s="121"/>
      <c r="D29" s="121"/>
      <c r="E29" s="122"/>
      <c r="F29" s="49">
        <f t="shared" ref="F29:I29" si="7">F14+F21+F27-F28</f>
        <v>0</v>
      </c>
      <c r="G29" s="49">
        <f t="shared" si="7"/>
        <v>0</v>
      </c>
      <c r="H29" s="49"/>
      <c r="I29" s="50">
        <f t="shared" si="7"/>
        <v>0</v>
      </c>
    </row>
    <row r="30" spans="1:9" ht="15.75" x14ac:dyDescent="0.25">
      <c r="A30" s="51"/>
      <c r="B30" s="52"/>
      <c r="C30" s="52"/>
      <c r="D30" s="52"/>
      <c r="E30" s="52"/>
      <c r="F30" s="52"/>
      <c r="G30" s="52"/>
      <c r="H30" s="52"/>
      <c r="I30" s="52"/>
    </row>
    <row r="31" spans="1:9" ht="15.75" x14ac:dyDescent="0.25">
      <c r="A31" s="123" t="s">
        <v>61</v>
      </c>
      <c r="B31" s="123"/>
      <c r="C31" s="123"/>
      <c r="D31" s="123"/>
      <c r="E31" s="123"/>
      <c r="F31" s="123"/>
      <c r="G31" s="123"/>
      <c r="H31" s="123"/>
      <c r="I31" s="123"/>
    </row>
    <row r="32" spans="1:9" ht="18" x14ac:dyDescent="0.25">
      <c r="A32" s="53"/>
      <c r="B32" s="54"/>
      <c r="C32" s="54"/>
      <c r="D32" s="54"/>
      <c r="E32" s="54"/>
      <c r="F32" s="55"/>
      <c r="G32" s="55"/>
      <c r="H32" s="55"/>
      <c r="I32" s="55"/>
    </row>
    <row r="33" spans="1:9" x14ac:dyDescent="0.25">
      <c r="A33" s="56"/>
      <c r="B33" s="57"/>
      <c r="C33" s="57"/>
      <c r="D33" s="58"/>
      <c r="E33" s="59"/>
      <c r="F33" s="60" t="s">
        <v>42</v>
      </c>
      <c r="G33" s="3" t="s">
        <v>122</v>
      </c>
      <c r="H33" s="3" t="s">
        <v>128</v>
      </c>
      <c r="I33" s="3" t="s">
        <v>123</v>
      </c>
    </row>
    <row r="34" spans="1:9" x14ac:dyDescent="0.25">
      <c r="A34" s="117" t="s">
        <v>65</v>
      </c>
      <c r="B34" s="118"/>
      <c r="C34" s="118"/>
      <c r="D34" s="118"/>
      <c r="E34" s="119"/>
      <c r="F34" s="47"/>
      <c r="G34" s="47">
        <f>F37</f>
        <v>0</v>
      </c>
      <c r="H34" s="47"/>
      <c r="I34" s="48">
        <f>G37</f>
        <v>0</v>
      </c>
    </row>
    <row r="35" spans="1:9" ht="28.5" customHeight="1" x14ac:dyDescent="0.25">
      <c r="A35" s="117" t="s">
        <v>68</v>
      </c>
      <c r="B35" s="118"/>
      <c r="C35" s="118"/>
      <c r="D35" s="118"/>
      <c r="E35" s="119"/>
      <c r="F35" s="47">
        <v>0</v>
      </c>
      <c r="G35" s="47">
        <v>0</v>
      </c>
      <c r="H35" s="47"/>
      <c r="I35" s="48">
        <v>0</v>
      </c>
    </row>
    <row r="36" spans="1:9" x14ac:dyDescent="0.25">
      <c r="A36" s="117" t="s">
        <v>69</v>
      </c>
      <c r="B36" s="124"/>
      <c r="C36" s="124"/>
      <c r="D36" s="124"/>
      <c r="E36" s="125"/>
      <c r="F36" s="47">
        <v>0</v>
      </c>
      <c r="G36" s="47">
        <v>0</v>
      </c>
      <c r="H36" s="47"/>
      <c r="I36" s="48">
        <v>0</v>
      </c>
    </row>
    <row r="37" spans="1:9" ht="15" customHeight="1" x14ac:dyDescent="0.25">
      <c r="A37" s="113" t="s">
        <v>66</v>
      </c>
      <c r="B37" s="114"/>
      <c r="C37" s="114"/>
      <c r="D37" s="114"/>
      <c r="E37" s="114"/>
      <c r="F37" s="34"/>
      <c r="G37" s="34">
        <f t="shared" ref="G37:I37" si="8">G34-G35+G36</f>
        <v>0</v>
      </c>
      <c r="H37" s="34"/>
      <c r="I37" s="61">
        <f t="shared" si="8"/>
        <v>0</v>
      </c>
    </row>
    <row r="38" spans="1:9" ht="17.25" customHeight="1" x14ac:dyDescent="0.25"/>
    <row r="39" spans="1:9" x14ac:dyDescent="0.25">
      <c r="A39" s="111"/>
      <c r="B39" s="112"/>
      <c r="C39" s="112"/>
      <c r="D39" s="112"/>
      <c r="E39" s="112"/>
      <c r="F39" s="112"/>
      <c r="G39" s="112"/>
      <c r="H39" s="112"/>
      <c r="I39" s="112"/>
    </row>
    <row r="40" spans="1:9" ht="9" customHeight="1" x14ac:dyDescent="0.25"/>
    <row r="41" spans="1:9" ht="22.5" customHeight="1" x14ac:dyDescent="0.3">
      <c r="A41" s="87"/>
      <c r="B41" s="87"/>
      <c r="C41" s="87"/>
      <c r="D41" s="87"/>
      <c r="E41" s="87"/>
      <c r="F41" s="87"/>
      <c r="G41" s="87"/>
      <c r="H41" s="87"/>
      <c r="I41" s="87"/>
    </row>
    <row r="42" spans="1:9" ht="18.75" x14ac:dyDescent="0.3">
      <c r="A42" s="110" t="s">
        <v>119</v>
      </c>
      <c r="B42" s="110" t="s">
        <v>127</v>
      </c>
      <c r="C42" s="110"/>
      <c r="D42" s="87"/>
      <c r="E42" s="87"/>
      <c r="F42" s="87"/>
      <c r="G42" s="87"/>
      <c r="H42" s="87"/>
      <c r="I42" s="87"/>
    </row>
    <row r="43" spans="1:9" ht="18.75" x14ac:dyDescent="0.3">
      <c r="A43" s="110" t="s">
        <v>120</v>
      </c>
      <c r="B43" s="110" t="s">
        <v>132</v>
      </c>
      <c r="C43" s="110"/>
      <c r="D43" s="87"/>
      <c r="E43" s="87"/>
      <c r="F43" s="87"/>
      <c r="G43" s="87"/>
      <c r="H43" s="87"/>
      <c r="I43" s="87"/>
    </row>
    <row r="44" spans="1:9" ht="18.75" x14ac:dyDescent="0.3">
      <c r="A44" s="110" t="s">
        <v>133</v>
      </c>
      <c r="B44" s="110"/>
      <c r="C44" s="110"/>
      <c r="D44" s="87"/>
      <c r="E44" s="87"/>
      <c r="F44" s="87"/>
      <c r="G44" s="87"/>
      <c r="H44" s="87"/>
      <c r="I44" s="87"/>
    </row>
    <row r="45" spans="1:9" ht="18.75" x14ac:dyDescent="0.3">
      <c r="A45" s="87"/>
      <c r="B45" s="87"/>
      <c r="C45" s="87"/>
      <c r="D45" s="87"/>
      <c r="E45" s="87"/>
      <c r="F45" s="87"/>
      <c r="G45" s="87"/>
      <c r="H45" s="87"/>
      <c r="I45" s="87"/>
    </row>
    <row r="46" spans="1:9" ht="18.75" x14ac:dyDescent="0.3">
      <c r="A46" s="87"/>
      <c r="B46" s="87"/>
      <c r="C46" s="87"/>
      <c r="D46" s="87"/>
      <c r="E46" s="87"/>
      <c r="F46" s="87"/>
      <c r="G46" s="87"/>
      <c r="H46" s="87"/>
      <c r="I46" s="87"/>
    </row>
    <row r="47" spans="1:9" ht="18.75" x14ac:dyDescent="0.3">
      <c r="A47" s="87"/>
      <c r="B47" s="87"/>
      <c r="C47" s="87"/>
      <c r="D47" s="87"/>
      <c r="E47" s="87"/>
      <c r="F47" s="87"/>
      <c r="G47" s="87"/>
      <c r="H47" s="87" t="s">
        <v>134</v>
      </c>
      <c r="I47" s="87"/>
    </row>
    <row r="48" spans="1:9" ht="18.75" x14ac:dyDescent="0.3">
      <c r="A48" s="87"/>
      <c r="B48" s="87"/>
      <c r="C48" s="87"/>
      <c r="D48" s="87"/>
      <c r="E48" s="87"/>
      <c r="F48" s="87"/>
      <c r="G48" s="87"/>
      <c r="H48" s="87" t="s">
        <v>135</v>
      </c>
      <c r="I48" s="87"/>
    </row>
    <row r="49" spans="1:9" ht="18.75" x14ac:dyDescent="0.3">
      <c r="A49" s="87"/>
      <c r="B49" s="87"/>
      <c r="C49" s="87"/>
      <c r="D49" s="87"/>
      <c r="E49" s="87"/>
      <c r="F49" s="87"/>
      <c r="G49" s="87"/>
      <c r="H49" s="87"/>
      <c r="I49" s="87"/>
    </row>
    <row r="50" spans="1:9" ht="18.75" x14ac:dyDescent="0.3">
      <c r="A50" s="87"/>
      <c r="B50" s="87"/>
      <c r="C50" s="87"/>
      <c r="D50" s="87"/>
      <c r="E50" s="87"/>
      <c r="F50" s="87"/>
      <c r="G50" s="87"/>
      <c r="H50" s="87"/>
      <c r="I50" s="87"/>
    </row>
    <row r="51" spans="1:9" ht="18.75" x14ac:dyDescent="0.3">
      <c r="A51" s="87"/>
      <c r="B51" s="87"/>
      <c r="C51" s="87"/>
      <c r="D51" s="87"/>
      <c r="E51" s="87"/>
      <c r="F51" s="87"/>
      <c r="G51" s="87"/>
      <c r="H51" s="87"/>
      <c r="I51" s="87"/>
    </row>
    <row r="52" spans="1:9" ht="18.75" x14ac:dyDescent="0.3">
      <c r="A52" s="87"/>
      <c r="B52" s="87"/>
      <c r="C52" s="87"/>
      <c r="D52" s="87"/>
      <c r="E52" s="87"/>
      <c r="F52" s="87"/>
      <c r="G52" s="87"/>
      <c r="H52" s="87"/>
      <c r="I52" s="87"/>
    </row>
    <row r="53" spans="1:9" ht="18.75" x14ac:dyDescent="0.3">
      <c r="A53" s="87"/>
      <c r="B53" s="87"/>
      <c r="C53" s="87"/>
      <c r="D53" s="87"/>
      <c r="E53" s="87"/>
      <c r="F53" s="87"/>
      <c r="G53" s="87"/>
      <c r="H53" s="87"/>
      <c r="I53" s="87"/>
    </row>
  </sheetData>
  <mergeCells count="24">
    <mergeCell ref="A20:E20"/>
    <mergeCell ref="A1:I1"/>
    <mergeCell ref="A3:I3"/>
    <mergeCell ref="A5:I5"/>
    <mergeCell ref="A8:E8"/>
    <mergeCell ref="A9:E9"/>
    <mergeCell ref="A10:E10"/>
    <mergeCell ref="A12:E12"/>
    <mergeCell ref="A13:E13"/>
    <mergeCell ref="A14:E14"/>
    <mergeCell ref="A16:I16"/>
    <mergeCell ref="A19:E19"/>
    <mergeCell ref="A39:I39"/>
    <mergeCell ref="A21:E21"/>
    <mergeCell ref="A22:E22"/>
    <mergeCell ref="A24:I24"/>
    <mergeCell ref="A27:E27"/>
    <mergeCell ref="A28:E28"/>
    <mergeCell ref="A29:E29"/>
    <mergeCell ref="A31:I31"/>
    <mergeCell ref="A34:E34"/>
    <mergeCell ref="A35:E35"/>
    <mergeCell ref="A36:E36"/>
    <mergeCell ref="A37:E37"/>
  </mergeCells>
  <pageMargins left="0.7" right="0.7" top="0.75" bottom="0.75" header="0.3" footer="0.3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2"/>
  <sheetViews>
    <sheetView workbookViewId="0">
      <selection sqref="A1:I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41.42578125" customWidth="1"/>
    <col min="4" max="4" width="27" customWidth="1"/>
    <col min="5" max="6" width="28.28515625" customWidth="1"/>
    <col min="7" max="7" width="26.5703125" customWidth="1"/>
  </cols>
  <sheetData>
    <row r="1" spans="1:9" ht="42" customHeight="1" x14ac:dyDescent="0.25">
      <c r="A1" s="115" t="s">
        <v>131</v>
      </c>
      <c r="B1" s="115"/>
      <c r="C1" s="115"/>
      <c r="D1" s="115"/>
      <c r="E1" s="115"/>
      <c r="F1" s="115"/>
      <c r="G1" s="115"/>
      <c r="H1" s="115"/>
      <c r="I1" s="115"/>
    </row>
    <row r="2" spans="1:9" ht="18" customHeight="1" x14ac:dyDescent="0.25">
      <c r="A2" s="4"/>
      <c r="B2" s="4"/>
      <c r="C2" s="4"/>
      <c r="D2" s="4"/>
      <c r="E2" s="4"/>
      <c r="F2" s="4"/>
      <c r="G2" s="4"/>
    </row>
    <row r="3" spans="1:9" ht="15.75" customHeight="1" x14ac:dyDescent="0.25">
      <c r="A3" s="115" t="s">
        <v>17</v>
      </c>
      <c r="B3" s="115"/>
      <c r="C3" s="115"/>
      <c r="D3" s="115"/>
      <c r="E3" s="115"/>
      <c r="F3" s="115"/>
      <c r="G3" s="115"/>
    </row>
    <row r="4" spans="1:9" ht="18" x14ac:dyDescent="0.25">
      <c r="A4" s="4"/>
      <c r="B4" s="4"/>
      <c r="C4" s="4"/>
      <c r="D4" s="4"/>
      <c r="E4" s="5"/>
      <c r="F4" s="5"/>
      <c r="G4" s="5"/>
    </row>
    <row r="5" spans="1:9" ht="18" customHeight="1" x14ac:dyDescent="0.25">
      <c r="A5" s="115" t="s">
        <v>4</v>
      </c>
      <c r="B5" s="115"/>
      <c r="C5" s="115"/>
      <c r="D5" s="115"/>
      <c r="E5" s="115"/>
      <c r="F5" s="115"/>
      <c r="G5" s="115"/>
    </row>
    <row r="6" spans="1:9" ht="18" x14ac:dyDescent="0.25">
      <c r="A6" s="4"/>
      <c r="B6" s="4"/>
      <c r="C6" s="4"/>
      <c r="D6" s="4"/>
      <c r="E6" s="5"/>
      <c r="F6" s="5"/>
      <c r="G6" s="5"/>
    </row>
    <row r="7" spans="1:9" ht="15.75" customHeight="1" x14ac:dyDescent="0.25">
      <c r="A7" s="115" t="s">
        <v>43</v>
      </c>
      <c r="B7" s="115"/>
      <c r="C7" s="115"/>
      <c r="D7" s="115"/>
      <c r="E7" s="115"/>
      <c r="F7" s="115"/>
      <c r="G7" s="115"/>
    </row>
    <row r="8" spans="1:9" ht="18" x14ac:dyDescent="0.25">
      <c r="A8" s="4"/>
      <c r="B8" s="4"/>
      <c r="C8" s="4"/>
      <c r="D8" s="4"/>
      <c r="E8" s="5"/>
      <c r="F8" s="5"/>
      <c r="G8" s="5"/>
    </row>
    <row r="9" spans="1:9" x14ac:dyDescent="0.25">
      <c r="A9" s="19" t="s">
        <v>5</v>
      </c>
      <c r="B9" s="18" t="s">
        <v>6</v>
      </c>
      <c r="C9" s="18" t="s">
        <v>3</v>
      </c>
      <c r="D9" s="19" t="s">
        <v>31</v>
      </c>
      <c r="E9" s="19" t="s">
        <v>124</v>
      </c>
      <c r="F9" s="19" t="s">
        <v>130</v>
      </c>
      <c r="G9" s="19" t="s">
        <v>129</v>
      </c>
    </row>
    <row r="10" spans="1:9" x14ac:dyDescent="0.25">
      <c r="A10" s="39"/>
      <c r="B10" s="40"/>
      <c r="C10" s="38" t="s">
        <v>0</v>
      </c>
      <c r="D10" s="68">
        <f t="shared" ref="D10:F10" si="0">D11</f>
        <v>611681</v>
      </c>
      <c r="E10" s="88">
        <f t="shared" si="0"/>
        <v>845418.23</v>
      </c>
      <c r="F10" s="88">
        <f t="shared" si="0"/>
        <v>847918.23</v>
      </c>
      <c r="G10" s="68">
        <f>F10/D10*100</f>
        <v>138.6209854482974</v>
      </c>
    </row>
    <row r="11" spans="1:9" ht="15.75" customHeight="1" x14ac:dyDescent="0.25">
      <c r="A11" s="11">
        <v>6</v>
      </c>
      <c r="B11" s="11"/>
      <c r="C11" s="11" t="s">
        <v>7</v>
      </c>
      <c r="D11" s="9">
        <f t="shared" ref="D11:F11" si="1">D12+D13+D14+D15</f>
        <v>611681</v>
      </c>
      <c r="E11" s="90">
        <f t="shared" si="1"/>
        <v>845418.23</v>
      </c>
      <c r="F11" s="90">
        <f t="shared" si="1"/>
        <v>847918.23</v>
      </c>
      <c r="G11" s="104">
        <f t="shared" ref="G11:G18" si="2">F11/D11*100</f>
        <v>138.6209854482974</v>
      </c>
    </row>
    <row r="12" spans="1:9" ht="28.5" customHeight="1" x14ac:dyDescent="0.25">
      <c r="A12" s="11"/>
      <c r="B12" s="15">
        <v>63</v>
      </c>
      <c r="C12" s="15" t="s">
        <v>26</v>
      </c>
      <c r="D12" s="9">
        <v>571300</v>
      </c>
      <c r="E12" s="90">
        <v>792250</v>
      </c>
      <c r="F12" s="90">
        <v>792250</v>
      </c>
      <c r="G12" s="104">
        <f t="shared" si="2"/>
        <v>138.67495186416946</v>
      </c>
    </row>
    <row r="13" spans="1:9" ht="30.75" customHeight="1" x14ac:dyDescent="0.25">
      <c r="A13" s="12"/>
      <c r="B13" s="67">
        <v>65</v>
      </c>
      <c r="C13" s="63" t="s">
        <v>70</v>
      </c>
      <c r="D13" s="9">
        <v>8600</v>
      </c>
      <c r="E13" s="90">
        <v>10736</v>
      </c>
      <c r="F13" s="90">
        <v>10736</v>
      </c>
      <c r="G13" s="104">
        <f t="shared" si="2"/>
        <v>124.83720930232558</v>
      </c>
    </row>
    <row r="14" spans="1:9" ht="45" customHeight="1" x14ac:dyDescent="0.25">
      <c r="A14" s="12"/>
      <c r="B14" s="67">
        <v>66</v>
      </c>
      <c r="C14" s="63" t="s">
        <v>71</v>
      </c>
      <c r="D14" s="9">
        <v>850</v>
      </c>
      <c r="E14" s="90">
        <v>1540</v>
      </c>
      <c r="F14" s="90">
        <v>1540</v>
      </c>
      <c r="G14" s="104">
        <f t="shared" si="2"/>
        <v>181.1764705882353</v>
      </c>
    </row>
    <row r="15" spans="1:9" ht="31.5" customHeight="1" x14ac:dyDescent="0.25">
      <c r="A15" s="12"/>
      <c r="B15" s="12">
        <v>67</v>
      </c>
      <c r="C15" s="15" t="s">
        <v>27</v>
      </c>
      <c r="D15" s="9">
        <v>30931</v>
      </c>
      <c r="E15" s="90">
        <v>40892.230000000003</v>
      </c>
      <c r="F15" s="90">
        <v>43392.23</v>
      </c>
      <c r="G15" s="104">
        <f t="shared" si="2"/>
        <v>140.28718761113447</v>
      </c>
    </row>
    <row r="16" spans="1:9" s="66" customFormat="1" x14ac:dyDescent="0.25">
      <c r="A16" s="25"/>
      <c r="B16" s="25"/>
      <c r="C16" s="25" t="s">
        <v>75</v>
      </c>
      <c r="D16" s="65">
        <f t="shared" ref="D16:F17" si="3">D17</f>
        <v>1030</v>
      </c>
      <c r="E16" s="89">
        <f t="shared" si="3"/>
        <v>5462</v>
      </c>
      <c r="F16" s="89">
        <f t="shared" si="3"/>
        <v>5462</v>
      </c>
      <c r="G16" s="68">
        <f t="shared" si="2"/>
        <v>530.29126213592235</v>
      </c>
    </row>
    <row r="17" spans="1:7" s="66" customFormat="1" x14ac:dyDescent="0.25">
      <c r="A17" s="25">
        <v>9</v>
      </c>
      <c r="B17" s="25"/>
      <c r="C17" s="25" t="s">
        <v>72</v>
      </c>
      <c r="D17" s="65">
        <f t="shared" si="3"/>
        <v>1030</v>
      </c>
      <c r="E17" s="89">
        <f t="shared" si="3"/>
        <v>5462</v>
      </c>
      <c r="F17" s="89">
        <f t="shared" si="3"/>
        <v>5462</v>
      </c>
      <c r="G17" s="68">
        <f t="shared" si="2"/>
        <v>530.29126213592235</v>
      </c>
    </row>
    <row r="18" spans="1:7" x14ac:dyDescent="0.25">
      <c r="A18" s="12"/>
      <c r="B18" s="12">
        <v>92</v>
      </c>
      <c r="C18" s="12" t="s">
        <v>73</v>
      </c>
      <c r="D18" s="9">
        <v>1030</v>
      </c>
      <c r="E18" s="90">
        <v>5462</v>
      </c>
      <c r="F18" s="90">
        <v>5462</v>
      </c>
      <c r="G18" s="104">
        <f t="shared" si="2"/>
        <v>530.29126213592235</v>
      </c>
    </row>
    <row r="21" spans="1:7" ht="15.75" x14ac:dyDescent="0.25">
      <c r="A21" s="115" t="s">
        <v>44</v>
      </c>
      <c r="B21" s="115"/>
      <c r="C21" s="115"/>
      <c r="D21" s="115"/>
      <c r="E21" s="115"/>
      <c r="F21" s="115"/>
      <c r="G21" s="115"/>
    </row>
    <row r="22" spans="1:7" ht="18" x14ac:dyDescent="0.25">
      <c r="A22" s="4"/>
      <c r="B22" s="4"/>
      <c r="C22" s="4"/>
      <c r="D22" s="4"/>
      <c r="E22" s="5"/>
      <c r="F22" s="5"/>
      <c r="G22" s="5"/>
    </row>
    <row r="23" spans="1:7" x14ac:dyDescent="0.25">
      <c r="A23" s="19" t="s">
        <v>5</v>
      </c>
      <c r="B23" s="18" t="s">
        <v>6</v>
      </c>
      <c r="C23" s="18" t="s">
        <v>8</v>
      </c>
      <c r="D23" s="19" t="s">
        <v>31</v>
      </c>
      <c r="E23" s="19" t="s">
        <v>124</v>
      </c>
      <c r="F23" s="19" t="s">
        <v>130</v>
      </c>
      <c r="G23" s="19" t="s">
        <v>129</v>
      </c>
    </row>
    <row r="24" spans="1:7" s="66" customFormat="1" x14ac:dyDescent="0.25">
      <c r="A24" s="39"/>
      <c r="B24" s="40"/>
      <c r="C24" s="38" t="s">
        <v>1</v>
      </c>
      <c r="D24" s="68">
        <f t="shared" ref="D24" si="4">D25</f>
        <v>601611</v>
      </c>
      <c r="E24" s="88">
        <f>E25+E31</f>
        <v>850880.23</v>
      </c>
      <c r="F24" s="88">
        <f>F25+F31</f>
        <v>853380.23</v>
      </c>
      <c r="G24" s="68">
        <f>F24/D24*100</f>
        <v>141.84917330301474</v>
      </c>
    </row>
    <row r="25" spans="1:7" s="66" customFormat="1" ht="15.75" customHeight="1" x14ac:dyDescent="0.25">
      <c r="A25" s="11">
        <v>3</v>
      </c>
      <c r="B25" s="11"/>
      <c r="C25" s="11" t="s">
        <v>9</v>
      </c>
      <c r="D25" s="65">
        <f t="shared" ref="D25" si="5">D26+D27+D28+D29</f>
        <v>601611</v>
      </c>
      <c r="E25" s="89">
        <f>E26+E27+E28+E29+E30</f>
        <v>838698.23</v>
      </c>
      <c r="F25" s="89">
        <f>F26+F27+F28+F29+F30</f>
        <v>841198.23</v>
      </c>
      <c r="G25" s="68">
        <f t="shared" ref="G25:G32" si="6">F25/D25*100</f>
        <v>139.82427681674702</v>
      </c>
    </row>
    <row r="26" spans="1:7" x14ac:dyDescent="0.25">
      <c r="A26" s="11"/>
      <c r="B26" s="15">
        <v>31</v>
      </c>
      <c r="C26" s="15" t="s">
        <v>10</v>
      </c>
      <c r="D26" s="9">
        <v>512780</v>
      </c>
      <c r="E26" s="90">
        <v>730720</v>
      </c>
      <c r="F26" s="90">
        <v>730720</v>
      </c>
      <c r="G26" s="104">
        <f t="shared" si="6"/>
        <v>142.50165763095285</v>
      </c>
    </row>
    <row r="27" spans="1:7" x14ac:dyDescent="0.25">
      <c r="A27" s="12"/>
      <c r="B27" s="12">
        <v>32</v>
      </c>
      <c r="C27" s="12" t="s">
        <v>20</v>
      </c>
      <c r="D27" s="9">
        <v>88531</v>
      </c>
      <c r="E27" s="90">
        <v>107168.23</v>
      </c>
      <c r="F27" s="90">
        <v>109612.23</v>
      </c>
      <c r="G27" s="104">
        <f t="shared" si="6"/>
        <v>123.81225785318138</v>
      </c>
    </row>
    <row r="28" spans="1:7" x14ac:dyDescent="0.25">
      <c r="A28" s="12"/>
      <c r="B28" s="12">
        <v>34</v>
      </c>
      <c r="C28" s="12" t="s">
        <v>76</v>
      </c>
      <c r="D28" s="9">
        <v>300</v>
      </c>
      <c r="E28" s="90">
        <v>444</v>
      </c>
      <c r="F28" s="90">
        <v>500</v>
      </c>
      <c r="G28" s="104">
        <f t="shared" si="6"/>
        <v>166.66666666666669</v>
      </c>
    </row>
    <row r="29" spans="1:7" ht="26.25" x14ac:dyDescent="0.25">
      <c r="A29" s="12"/>
      <c r="B29" s="12">
        <v>37</v>
      </c>
      <c r="C29" s="69" t="s">
        <v>77</v>
      </c>
      <c r="D29" s="9">
        <v>0</v>
      </c>
      <c r="E29" s="90">
        <v>75</v>
      </c>
      <c r="F29" s="90">
        <v>75</v>
      </c>
      <c r="G29" s="104">
        <v>0</v>
      </c>
    </row>
    <row r="30" spans="1:7" x14ac:dyDescent="0.25">
      <c r="A30" s="12"/>
      <c r="B30" s="12">
        <v>38</v>
      </c>
      <c r="C30" s="69" t="s">
        <v>126</v>
      </c>
      <c r="D30" s="9">
        <v>0</v>
      </c>
      <c r="E30" s="90">
        <v>291</v>
      </c>
      <c r="F30" s="90">
        <v>291</v>
      </c>
      <c r="G30" s="104">
        <v>0</v>
      </c>
    </row>
    <row r="31" spans="1:7" s="66" customFormat="1" ht="20.25" customHeight="1" x14ac:dyDescent="0.25">
      <c r="A31" s="14">
        <v>4</v>
      </c>
      <c r="B31" s="14"/>
      <c r="C31" s="23" t="s">
        <v>11</v>
      </c>
      <c r="D31" s="65">
        <f t="shared" ref="D31:F31" si="7">D32</f>
        <v>11100</v>
      </c>
      <c r="E31" s="89">
        <f t="shared" si="7"/>
        <v>12182</v>
      </c>
      <c r="F31" s="89">
        <f t="shared" si="7"/>
        <v>12182</v>
      </c>
      <c r="G31" s="68">
        <f t="shared" si="6"/>
        <v>109.74774774774774</v>
      </c>
    </row>
    <row r="32" spans="1:7" ht="31.5" customHeight="1" x14ac:dyDescent="0.25">
      <c r="A32" s="15"/>
      <c r="B32" s="15">
        <v>42</v>
      </c>
      <c r="C32" s="24" t="s">
        <v>28</v>
      </c>
      <c r="D32" s="9">
        <v>11100</v>
      </c>
      <c r="E32" s="90">
        <v>12182</v>
      </c>
      <c r="F32" s="90">
        <v>12182</v>
      </c>
      <c r="G32" s="104">
        <f t="shared" si="6"/>
        <v>109.74774774774774</v>
      </c>
    </row>
  </sheetData>
  <mergeCells count="5">
    <mergeCell ref="A21:G21"/>
    <mergeCell ref="A3:G3"/>
    <mergeCell ref="A5:G5"/>
    <mergeCell ref="A7:G7"/>
    <mergeCell ref="A1:I1"/>
  </mergeCells>
  <pageMargins left="0.7" right="0.7" top="0.75" bottom="0.7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54"/>
  <sheetViews>
    <sheetView workbookViewId="0">
      <selection sqref="A1:I1"/>
    </sheetView>
  </sheetViews>
  <sheetFormatPr defaultRowHeight="15" x14ac:dyDescent="0.25"/>
  <cols>
    <col min="1" max="1" width="31.85546875" customWidth="1"/>
    <col min="2" max="2" width="33.5703125" customWidth="1"/>
    <col min="3" max="4" width="31.42578125" customWidth="1"/>
    <col min="5" max="5" width="28.85546875" customWidth="1"/>
  </cols>
  <sheetData>
    <row r="1" spans="1:10" ht="42" customHeight="1" x14ac:dyDescent="0.25">
      <c r="A1" s="115" t="s">
        <v>131</v>
      </c>
      <c r="B1" s="115"/>
      <c r="C1" s="115"/>
      <c r="D1" s="115"/>
      <c r="E1" s="115"/>
      <c r="F1" s="115"/>
      <c r="G1" s="115"/>
      <c r="H1" s="115"/>
      <c r="I1" s="115"/>
      <c r="J1" s="106"/>
    </row>
    <row r="2" spans="1:10" ht="18" customHeight="1" x14ac:dyDescent="0.25">
      <c r="A2" s="4"/>
      <c r="B2" s="4"/>
      <c r="C2" s="4"/>
      <c r="D2" s="4"/>
      <c r="E2" s="4"/>
    </row>
    <row r="3" spans="1:10" ht="15.75" customHeight="1" x14ac:dyDescent="0.25">
      <c r="A3" s="115" t="s">
        <v>17</v>
      </c>
      <c r="B3" s="115"/>
      <c r="C3" s="115"/>
      <c r="D3" s="115"/>
      <c r="E3" s="115"/>
    </row>
    <row r="4" spans="1:10" ht="18" x14ac:dyDescent="0.25">
      <c r="B4" s="4"/>
      <c r="C4" s="5"/>
      <c r="D4" s="5"/>
      <c r="E4" s="5"/>
    </row>
    <row r="5" spans="1:10" ht="18" customHeight="1" x14ac:dyDescent="0.25">
      <c r="A5" s="115" t="s">
        <v>4</v>
      </c>
      <c r="B5" s="115"/>
      <c r="C5" s="115"/>
      <c r="D5" s="115"/>
      <c r="E5" s="115"/>
    </row>
    <row r="6" spans="1:10" ht="18" x14ac:dyDescent="0.25">
      <c r="A6" s="4"/>
      <c r="B6" s="4"/>
      <c r="C6" s="5"/>
      <c r="D6" s="5"/>
      <c r="E6" s="5"/>
    </row>
    <row r="7" spans="1:10" ht="15.75" customHeight="1" x14ac:dyDescent="0.25">
      <c r="A7" s="115" t="s">
        <v>45</v>
      </c>
      <c r="B7" s="115"/>
      <c r="C7" s="115"/>
      <c r="D7" s="115"/>
      <c r="E7" s="115"/>
    </row>
    <row r="8" spans="1:10" ht="18" x14ac:dyDescent="0.25">
      <c r="A8" s="4"/>
      <c r="B8" s="4"/>
      <c r="C8" s="5"/>
      <c r="D8" s="5"/>
      <c r="E8" s="5"/>
    </row>
    <row r="9" spans="1:10" x14ac:dyDescent="0.25">
      <c r="A9" s="19" t="s">
        <v>47</v>
      </c>
      <c r="B9" s="19" t="s">
        <v>31</v>
      </c>
      <c r="C9" s="19" t="s">
        <v>124</v>
      </c>
      <c r="D9" s="19" t="s">
        <v>130</v>
      </c>
      <c r="E9" s="19" t="s">
        <v>129</v>
      </c>
    </row>
    <row r="10" spans="1:10" x14ac:dyDescent="0.25">
      <c r="A10" s="41" t="s">
        <v>0</v>
      </c>
      <c r="B10" s="68">
        <f t="shared" ref="B10:D10" si="0">B11+B14+B16+B18+B20</f>
        <v>611681</v>
      </c>
      <c r="C10" s="88">
        <f t="shared" si="0"/>
        <v>845418.23</v>
      </c>
      <c r="D10" s="88">
        <f t="shared" si="0"/>
        <v>847918.23</v>
      </c>
      <c r="E10" s="68">
        <f>D10/B10*100</f>
        <v>138.6209854482974</v>
      </c>
    </row>
    <row r="11" spans="1:10" x14ac:dyDescent="0.25">
      <c r="A11" s="23" t="s">
        <v>51</v>
      </c>
      <c r="B11" s="68">
        <f t="shared" ref="B11:D11" si="1">B12+B13</f>
        <v>30931</v>
      </c>
      <c r="C11" s="88">
        <f t="shared" si="1"/>
        <v>40892.229999999996</v>
      </c>
      <c r="D11" s="88">
        <f t="shared" si="1"/>
        <v>43392.23</v>
      </c>
      <c r="E11" s="68">
        <f t="shared" ref="E11:E31" si="2">D11/B11*100</f>
        <v>140.28718761113447</v>
      </c>
    </row>
    <row r="12" spans="1:10" x14ac:dyDescent="0.25">
      <c r="A12" s="13" t="s">
        <v>52</v>
      </c>
      <c r="B12" s="75">
        <v>8830</v>
      </c>
      <c r="C12" s="92">
        <v>9408</v>
      </c>
      <c r="D12" s="92">
        <v>9408</v>
      </c>
      <c r="E12" s="104">
        <f t="shared" si="2"/>
        <v>106.54586636466593</v>
      </c>
    </row>
    <row r="13" spans="1:10" x14ac:dyDescent="0.25">
      <c r="A13" s="13" t="s">
        <v>78</v>
      </c>
      <c r="B13" s="75">
        <v>22101</v>
      </c>
      <c r="C13" s="92">
        <v>31484.23</v>
      </c>
      <c r="D13" s="92">
        <v>33984.230000000003</v>
      </c>
      <c r="E13" s="104">
        <f t="shared" si="2"/>
        <v>153.76783855934121</v>
      </c>
    </row>
    <row r="14" spans="1:10" s="66" customFormat="1" x14ac:dyDescent="0.25">
      <c r="A14" s="25" t="s">
        <v>79</v>
      </c>
      <c r="B14" s="65">
        <f t="shared" ref="B14:D14" si="3">B15</f>
        <v>0</v>
      </c>
      <c r="C14" s="89">
        <f t="shared" si="3"/>
        <v>0</v>
      </c>
      <c r="D14" s="89">
        <f t="shared" si="3"/>
        <v>0</v>
      </c>
      <c r="E14" s="68">
        <v>0</v>
      </c>
    </row>
    <row r="15" spans="1:10" s="64" customFormat="1" x14ac:dyDescent="0.25">
      <c r="A15" s="13" t="s">
        <v>80</v>
      </c>
      <c r="B15" s="62">
        <v>0</v>
      </c>
      <c r="C15" s="103">
        <v>0</v>
      </c>
      <c r="D15" s="103">
        <v>0</v>
      </c>
      <c r="E15" s="104">
        <v>0</v>
      </c>
    </row>
    <row r="16" spans="1:10" s="66" customFormat="1" x14ac:dyDescent="0.25">
      <c r="A16" s="25" t="s">
        <v>53</v>
      </c>
      <c r="B16" s="65">
        <f t="shared" ref="B16:D16" si="4">B17</f>
        <v>850</v>
      </c>
      <c r="C16" s="89">
        <f t="shared" si="4"/>
        <v>1540</v>
      </c>
      <c r="D16" s="89">
        <f t="shared" si="4"/>
        <v>1540</v>
      </c>
      <c r="E16" s="68">
        <f t="shared" si="2"/>
        <v>181.1764705882353</v>
      </c>
    </row>
    <row r="17" spans="1:5" s="64" customFormat="1" x14ac:dyDescent="0.25">
      <c r="A17" s="13" t="s">
        <v>81</v>
      </c>
      <c r="B17" s="62">
        <v>850</v>
      </c>
      <c r="C17" s="103">
        <v>1540</v>
      </c>
      <c r="D17" s="103">
        <v>1540</v>
      </c>
      <c r="E17" s="104">
        <f t="shared" si="2"/>
        <v>181.1764705882353</v>
      </c>
    </row>
    <row r="18" spans="1:5" x14ac:dyDescent="0.25">
      <c r="A18" s="11" t="s">
        <v>49</v>
      </c>
      <c r="B18" s="74">
        <f t="shared" ref="B18:D18" si="5">B19</f>
        <v>8600</v>
      </c>
      <c r="C18" s="91">
        <f t="shared" si="5"/>
        <v>10736</v>
      </c>
      <c r="D18" s="91">
        <f t="shared" si="5"/>
        <v>10736</v>
      </c>
      <c r="E18" s="68">
        <f t="shared" si="2"/>
        <v>124.83720930232558</v>
      </c>
    </row>
    <row r="19" spans="1:5" s="64" customFormat="1" ht="25.5" x14ac:dyDescent="0.25">
      <c r="A19" s="17" t="s">
        <v>50</v>
      </c>
      <c r="B19" s="62">
        <v>8600</v>
      </c>
      <c r="C19" s="103">
        <v>10736</v>
      </c>
      <c r="D19" s="103">
        <v>10736</v>
      </c>
      <c r="E19" s="104">
        <f t="shared" si="2"/>
        <v>124.83720930232558</v>
      </c>
    </row>
    <row r="20" spans="1:5" s="66" customFormat="1" x14ac:dyDescent="0.25">
      <c r="A20" s="70" t="s">
        <v>48</v>
      </c>
      <c r="B20" s="65">
        <f t="shared" ref="B20:D20" si="6">B21+B22</f>
        <v>571300</v>
      </c>
      <c r="C20" s="89">
        <f t="shared" si="6"/>
        <v>792250</v>
      </c>
      <c r="D20" s="89">
        <f t="shared" si="6"/>
        <v>792250</v>
      </c>
      <c r="E20" s="68">
        <f t="shared" si="2"/>
        <v>138.67495186416946</v>
      </c>
    </row>
    <row r="21" spans="1:5" s="64" customFormat="1" x14ac:dyDescent="0.25">
      <c r="A21" s="17" t="s">
        <v>82</v>
      </c>
      <c r="B21" s="62">
        <v>570300</v>
      </c>
      <c r="C21" s="103">
        <v>788550</v>
      </c>
      <c r="D21" s="103">
        <v>788550</v>
      </c>
      <c r="E21" s="104">
        <f t="shared" si="2"/>
        <v>138.26933193056286</v>
      </c>
    </row>
    <row r="22" spans="1:5" x14ac:dyDescent="0.25">
      <c r="A22" s="17" t="s">
        <v>83</v>
      </c>
      <c r="B22" s="75">
        <v>1000</v>
      </c>
      <c r="C22" s="92">
        <v>3700</v>
      </c>
      <c r="D22" s="92">
        <v>3700</v>
      </c>
      <c r="E22" s="104">
        <f t="shared" si="2"/>
        <v>370</v>
      </c>
    </row>
    <row r="23" spans="1:5" s="66" customFormat="1" x14ac:dyDescent="0.25">
      <c r="A23" s="70" t="s">
        <v>74</v>
      </c>
      <c r="B23" s="65">
        <f t="shared" ref="B23:D23" si="7">B24+B26+B28+B30+B32</f>
        <v>1030</v>
      </c>
      <c r="C23" s="89">
        <f t="shared" si="7"/>
        <v>5462</v>
      </c>
      <c r="D23" s="89">
        <f t="shared" si="7"/>
        <v>5462</v>
      </c>
      <c r="E23" s="68">
        <f t="shared" si="2"/>
        <v>530.29126213592235</v>
      </c>
    </row>
    <row r="24" spans="1:5" s="66" customFormat="1" x14ac:dyDescent="0.25">
      <c r="A24" s="23" t="s">
        <v>51</v>
      </c>
      <c r="B24" s="65">
        <f t="shared" ref="B24:D24" si="8">B25</f>
        <v>0</v>
      </c>
      <c r="C24" s="89">
        <f t="shared" si="8"/>
        <v>157</v>
      </c>
      <c r="D24" s="89">
        <f t="shared" si="8"/>
        <v>157</v>
      </c>
      <c r="E24" s="68">
        <v>0</v>
      </c>
    </row>
    <row r="25" spans="1:5" s="84" customFormat="1" x14ac:dyDescent="0.25">
      <c r="A25" s="13" t="s">
        <v>52</v>
      </c>
      <c r="B25" s="62">
        <v>0</v>
      </c>
      <c r="C25" s="103">
        <v>157</v>
      </c>
      <c r="D25" s="103">
        <v>157</v>
      </c>
      <c r="E25" s="104">
        <v>0</v>
      </c>
    </row>
    <row r="26" spans="1:5" x14ac:dyDescent="0.25">
      <c r="A26" s="25" t="s">
        <v>79</v>
      </c>
      <c r="B26" s="74">
        <f t="shared" ref="B26:D26" si="9">B27</f>
        <v>0</v>
      </c>
      <c r="C26" s="91">
        <f t="shared" si="9"/>
        <v>176</v>
      </c>
      <c r="D26" s="91">
        <f t="shared" si="9"/>
        <v>176</v>
      </c>
      <c r="E26" s="68">
        <v>0</v>
      </c>
    </row>
    <row r="27" spans="1:5" x14ac:dyDescent="0.25">
      <c r="A27" s="13" t="s">
        <v>80</v>
      </c>
      <c r="B27" s="75">
        <v>0</v>
      </c>
      <c r="C27" s="92">
        <v>176</v>
      </c>
      <c r="D27" s="92">
        <v>176</v>
      </c>
      <c r="E27" s="104">
        <v>0</v>
      </c>
    </row>
    <row r="28" spans="1:5" x14ac:dyDescent="0.25">
      <c r="A28" s="25" t="s">
        <v>53</v>
      </c>
      <c r="B28" s="74">
        <f t="shared" ref="B28:D28" si="10">B29</f>
        <v>700</v>
      </c>
      <c r="C28" s="91">
        <f t="shared" si="10"/>
        <v>823</v>
      </c>
      <c r="D28" s="91">
        <f t="shared" si="10"/>
        <v>823</v>
      </c>
      <c r="E28" s="68">
        <f t="shared" si="2"/>
        <v>117.57142857142857</v>
      </c>
    </row>
    <row r="29" spans="1:5" x14ac:dyDescent="0.25">
      <c r="A29" s="13" t="s">
        <v>81</v>
      </c>
      <c r="B29" s="75">
        <v>700</v>
      </c>
      <c r="C29" s="92">
        <v>823</v>
      </c>
      <c r="D29" s="92">
        <v>823</v>
      </c>
      <c r="E29" s="104">
        <f t="shared" si="2"/>
        <v>117.57142857142857</v>
      </c>
    </row>
    <row r="30" spans="1:5" x14ac:dyDescent="0.25">
      <c r="A30" s="11" t="s">
        <v>49</v>
      </c>
      <c r="B30" s="74">
        <f>B31</f>
        <v>330</v>
      </c>
      <c r="C30" s="91">
        <f t="shared" ref="C30:D30" si="11">C31</f>
        <v>162</v>
      </c>
      <c r="D30" s="91">
        <f t="shared" si="11"/>
        <v>162</v>
      </c>
      <c r="E30" s="68">
        <f t="shared" si="2"/>
        <v>49.090909090909093</v>
      </c>
    </row>
    <row r="31" spans="1:5" ht="25.5" x14ac:dyDescent="0.25">
      <c r="A31" s="17" t="s">
        <v>50</v>
      </c>
      <c r="B31" s="75">
        <v>330</v>
      </c>
      <c r="C31" s="92">
        <v>162</v>
      </c>
      <c r="D31" s="92">
        <v>162</v>
      </c>
      <c r="E31" s="104">
        <f t="shared" si="2"/>
        <v>49.090909090909093</v>
      </c>
    </row>
    <row r="32" spans="1:5" x14ac:dyDescent="0.25">
      <c r="A32" s="70" t="s">
        <v>48</v>
      </c>
      <c r="B32" s="74">
        <f t="shared" ref="B32" si="12">B34</f>
        <v>0</v>
      </c>
      <c r="C32" s="91">
        <f>C34+C33</f>
        <v>4144</v>
      </c>
      <c r="D32" s="91">
        <f>D34+D33</f>
        <v>4144</v>
      </c>
      <c r="E32" s="68">
        <v>0</v>
      </c>
    </row>
    <row r="33" spans="1:5" x14ac:dyDescent="0.25">
      <c r="A33" s="17" t="s">
        <v>82</v>
      </c>
      <c r="B33" s="77">
        <v>0</v>
      </c>
      <c r="C33" s="95">
        <v>162</v>
      </c>
      <c r="D33" s="95">
        <v>162</v>
      </c>
      <c r="E33" s="68">
        <v>0</v>
      </c>
    </row>
    <row r="34" spans="1:5" x14ac:dyDescent="0.25">
      <c r="A34" s="17" t="s">
        <v>125</v>
      </c>
      <c r="B34" s="9">
        <v>0</v>
      </c>
      <c r="C34" s="90">
        <v>3982</v>
      </c>
      <c r="D34" s="90">
        <v>3982</v>
      </c>
      <c r="E34" s="68">
        <v>0</v>
      </c>
    </row>
    <row r="35" spans="1:5" x14ac:dyDescent="0.25">
      <c r="A35" s="85"/>
      <c r="B35" s="86"/>
      <c r="C35" s="86"/>
      <c r="D35" s="86"/>
      <c r="E35" s="86"/>
    </row>
    <row r="36" spans="1:5" x14ac:dyDescent="0.25">
      <c r="A36" s="85"/>
      <c r="B36" s="86"/>
      <c r="C36" s="86"/>
      <c r="D36" s="86"/>
      <c r="E36" s="86"/>
    </row>
    <row r="37" spans="1:5" x14ac:dyDescent="0.25">
      <c r="A37" s="85"/>
      <c r="B37" s="86"/>
      <c r="C37" s="86"/>
      <c r="D37" s="86"/>
      <c r="E37" s="86"/>
    </row>
    <row r="39" spans="1:5" ht="15.75" customHeight="1" x14ac:dyDescent="0.25">
      <c r="A39" s="115" t="s">
        <v>46</v>
      </c>
      <c r="B39" s="115"/>
      <c r="C39" s="115"/>
      <c r="D39" s="115"/>
      <c r="E39" s="115"/>
    </row>
    <row r="40" spans="1:5" ht="18" x14ac:dyDescent="0.25">
      <c r="A40" s="4"/>
      <c r="B40" s="4"/>
      <c r="C40" s="5"/>
      <c r="D40" s="5"/>
      <c r="E40" s="5"/>
    </row>
    <row r="41" spans="1:5" x14ac:dyDescent="0.25">
      <c r="A41" s="19" t="s">
        <v>47</v>
      </c>
      <c r="B41" s="19" t="s">
        <v>31</v>
      </c>
      <c r="C41" s="19" t="s">
        <v>124</v>
      </c>
      <c r="D41" s="19" t="s">
        <v>130</v>
      </c>
      <c r="E41" s="19" t="s">
        <v>129</v>
      </c>
    </row>
    <row r="42" spans="1:5" x14ac:dyDescent="0.25">
      <c r="A42" s="41" t="s">
        <v>1</v>
      </c>
      <c r="B42" s="68">
        <f t="shared" ref="B42:D42" si="13">B43+B46+B48+B50+B52</f>
        <v>612711</v>
      </c>
      <c r="C42" s="88">
        <f t="shared" si="13"/>
        <v>850880.23</v>
      </c>
      <c r="D42" s="88">
        <f t="shared" si="13"/>
        <v>853380.23</v>
      </c>
      <c r="E42" s="68">
        <f>D42/B42*100</f>
        <v>139.27940415628248</v>
      </c>
    </row>
    <row r="43" spans="1:5" ht="15.75" customHeight="1" x14ac:dyDescent="0.25">
      <c r="A43" s="23" t="s">
        <v>51</v>
      </c>
      <c r="B43" s="74">
        <f t="shared" ref="B43:D43" si="14">B44+B45</f>
        <v>30931</v>
      </c>
      <c r="C43" s="91">
        <f t="shared" si="14"/>
        <v>41049.229999999996</v>
      </c>
      <c r="D43" s="91">
        <f t="shared" si="14"/>
        <v>43549.23</v>
      </c>
      <c r="E43" s="68">
        <f t="shared" ref="E43:E54" si="15">D43/B43*100</f>
        <v>140.79476900197216</v>
      </c>
    </row>
    <row r="44" spans="1:5" x14ac:dyDescent="0.25">
      <c r="A44" s="13" t="s">
        <v>52</v>
      </c>
      <c r="B44" s="75">
        <v>8830</v>
      </c>
      <c r="C44" s="92">
        <v>9565</v>
      </c>
      <c r="D44" s="92">
        <v>9565</v>
      </c>
      <c r="E44" s="104">
        <f t="shared" si="15"/>
        <v>108.32389580973954</v>
      </c>
    </row>
    <row r="45" spans="1:5" x14ac:dyDescent="0.25">
      <c r="A45" s="13" t="s">
        <v>78</v>
      </c>
      <c r="B45" s="75">
        <v>22101</v>
      </c>
      <c r="C45" s="92">
        <v>31484.23</v>
      </c>
      <c r="D45" s="92">
        <v>33984.230000000003</v>
      </c>
      <c r="E45" s="104">
        <f t="shared" si="15"/>
        <v>153.76783855934121</v>
      </c>
    </row>
    <row r="46" spans="1:5" x14ac:dyDescent="0.25">
      <c r="A46" s="25" t="s">
        <v>79</v>
      </c>
      <c r="B46" s="74">
        <f t="shared" ref="B46:D46" si="16">B47</f>
        <v>0</v>
      </c>
      <c r="C46" s="91">
        <f t="shared" si="16"/>
        <v>176</v>
      </c>
      <c r="D46" s="91">
        <f t="shared" si="16"/>
        <v>176</v>
      </c>
      <c r="E46" s="68">
        <v>0</v>
      </c>
    </row>
    <row r="47" spans="1:5" x14ac:dyDescent="0.25">
      <c r="A47" s="13" t="s">
        <v>80</v>
      </c>
      <c r="B47" s="75">
        <v>0</v>
      </c>
      <c r="C47" s="92">
        <v>176</v>
      </c>
      <c r="D47" s="92">
        <v>176</v>
      </c>
      <c r="E47" s="104">
        <v>0</v>
      </c>
    </row>
    <row r="48" spans="1:5" x14ac:dyDescent="0.25">
      <c r="A48" s="25" t="s">
        <v>53</v>
      </c>
      <c r="B48" s="74">
        <f t="shared" ref="B48:D48" si="17">B49</f>
        <v>1550</v>
      </c>
      <c r="C48" s="91">
        <f t="shared" si="17"/>
        <v>2363</v>
      </c>
      <c r="D48" s="91">
        <f t="shared" si="17"/>
        <v>2363</v>
      </c>
      <c r="E48" s="68">
        <f t="shared" si="15"/>
        <v>152.45161290322579</v>
      </c>
    </row>
    <row r="49" spans="1:5" x14ac:dyDescent="0.25">
      <c r="A49" s="13" t="s">
        <v>81</v>
      </c>
      <c r="B49" s="75">
        <v>1550</v>
      </c>
      <c r="C49" s="92">
        <v>2363</v>
      </c>
      <c r="D49" s="92">
        <v>2363</v>
      </c>
      <c r="E49" s="104">
        <f t="shared" si="15"/>
        <v>152.45161290322579</v>
      </c>
    </row>
    <row r="50" spans="1:5" x14ac:dyDescent="0.25">
      <c r="A50" s="11" t="s">
        <v>49</v>
      </c>
      <c r="B50" s="74">
        <f t="shared" ref="B50:D50" si="18">B51</f>
        <v>8930</v>
      </c>
      <c r="C50" s="91">
        <f t="shared" si="18"/>
        <v>10898</v>
      </c>
      <c r="D50" s="91">
        <f t="shared" si="18"/>
        <v>10898</v>
      </c>
      <c r="E50" s="68">
        <f t="shared" si="15"/>
        <v>122.0380739081747</v>
      </c>
    </row>
    <row r="51" spans="1:5" ht="25.5" x14ac:dyDescent="0.25">
      <c r="A51" s="17" t="s">
        <v>50</v>
      </c>
      <c r="B51" s="75">
        <v>8930</v>
      </c>
      <c r="C51" s="92">
        <v>10898</v>
      </c>
      <c r="D51" s="92">
        <v>10898</v>
      </c>
      <c r="E51" s="104">
        <f t="shared" si="15"/>
        <v>122.0380739081747</v>
      </c>
    </row>
    <row r="52" spans="1:5" x14ac:dyDescent="0.25">
      <c r="A52" s="70" t="s">
        <v>48</v>
      </c>
      <c r="B52" s="74">
        <f t="shared" ref="B52:D52" si="19">B53+B54</f>
        <v>571300</v>
      </c>
      <c r="C52" s="91">
        <f t="shared" si="19"/>
        <v>796394</v>
      </c>
      <c r="D52" s="91">
        <f t="shared" si="19"/>
        <v>796394</v>
      </c>
      <c r="E52" s="68">
        <f t="shared" si="15"/>
        <v>139.40031507089094</v>
      </c>
    </row>
    <row r="53" spans="1:5" x14ac:dyDescent="0.25">
      <c r="A53" s="17" t="s">
        <v>82</v>
      </c>
      <c r="B53" s="75">
        <v>570300</v>
      </c>
      <c r="C53" s="92">
        <v>788712</v>
      </c>
      <c r="D53" s="92">
        <v>788712</v>
      </c>
      <c r="E53" s="104">
        <f t="shared" si="15"/>
        <v>138.2977380326144</v>
      </c>
    </row>
    <row r="54" spans="1:5" x14ac:dyDescent="0.25">
      <c r="A54" s="17" t="s">
        <v>83</v>
      </c>
      <c r="B54" s="75">
        <v>1000</v>
      </c>
      <c r="C54" s="92">
        <v>7682</v>
      </c>
      <c r="D54" s="92">
        <v>7682</v>
      </c>
      <c r="E54" s="104">
        <f t="shared" si="15"/>
        <v>768.2</v>
      </c>
    </row>
  </sheetData>
  <mergeCells count="5">
    <mergeCell ref="A3:E3"/>
    <mergeCell ref="A5:E5"/>
    <mergeCell ref="A7:E7"/>
    <mergeCell ref="A39:E39"/>
    <mergeCell ref="A1:I1"/>
  </mergeCells>
  <phoneticPr fontId="23" type="noConversion"/>
  <pageMargins left="0.7" right="0.7" top="0.75" bottom="0.75" header="0.3" footer="0.3"/>
  <pageSetup paperSize="9" scale="5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3"/>
  <sheetViews>
    <sheetView workbookViewId="0">
      <selection sqref="A1:I1"/>
    </sheetView>
  </sheetViews>
  <sheetFormatPr defaultRowHeight="15" x14ac:dyDescent="0.25"/>
  <cols>
    <col min="1" max="1" width="37.7109375" customWidth="1"/>
    <col min="2" max="2" width="32" customWidth="1"/>
    <col min="3" max="3" width="28.85546875" customWidth="1"/>
    <col min="4" max="4" width="32.7109375" customWidth="1"/>
    <col min="5" max="5" width="25.28515625" customWidth="1"/>
  </cols>
  <sheetData>
    <row r="1" spans="1:9" ht="42" customHeight="1" x14ac:dyDescent="0.25">
      <c r="A1" s="115" t="s">
        <v>131</v>
      </c>
      <c r="B1" s="115"/>
      <c r="C1" s="115"/>
      <c r="D1" s="115"/>
      <c r="E1" s="115"/>
      <c r="F1" s="115"/>
      <c r="G1" s="115"/>
      <c r="H1" s="115"/>
      <c r="I1" s="115"/>
    </row>
    <row r="2" spans="1:9" ht="18" customHeight="1" x14ac:dyDescent="0.25">
      <c r="A2" s="4"/>
      <c r="B2" s="4"/>
      <c r="C2" s="4"/>
      <c r="D2" s="4"/>
      <c r="E2" s="4"/>
    </row>
    <row r="3" spans="1:9" ht="15.75" x14ac:dyDescent="0.25">
      <c r="A3" s="115" t="s">
        <v>17</v>
      </c>
      <c r="B3" s="115"/>
      <c r="C3" s="128"/>
      <c r="D3" s="128"/>
      <c r="E3" s="128"/>
    </row>
    <row r="4" spans="1:9" ht="18" x14ac:dyDescent="0.25">
      <c r="A4" s="4"/>
      <c r="B4" s="4"/>
      <c r="C4" s="5"/>
      <c r="D4" s="5"/>
      <c r="E4" s="5"/>
    </row>
    <row r="5" spans="1:9" ht="18" customHeight="1" x14ac:dyDescent="0.25">
      <c r="A5" s="115" t="s">
        <v>4</v>
      </c>
      <c r="B5" s="116"/>
      <c r="C5" s="116"/>
      <c r="D5" s="116"/>
      <c r="E5" s="116"/>
    </row>
    <row r="6" spans="1:9" ht="18" x14ac:dyDescent="0.25">
      <c r="A6" s="4"/>
      <c r="B6" s="4"/>
      <c r="C6" s="5"/>
      <c r="D6" s="5"/>
      <c r="E6" s="5"/>
    </row>
    <row r="7" spans="1:9" ht="15.75" x14ac:dyDescent="0.25">
      <c r="A7" s="115" t="s">
        <v>12</v>
      </c>
      <c r="B7" s="133"/>
      <c r="C7" s="133"/>
      <c r="D7" s="133"/>
      <c r="E7" s="133"/>
    </row>
    <row r="8" spans="1:9" ht="18" x14ac:dyDescent="0.25">
      <c r="A8" s="4"/>
      <c r="B8" s="4"/>
      <c r="C8" s="5"/>
      <c r="D8" s="5"/>
      <c r="E8" s="5"/>
    </row>
    <row r="9" spans="1:9" x14ac:dyDescent="0.25">
      <c r="A9" s="19" t="s">
        <v>47</v>
      </c>
      <c r="B9" s="19" t="s">
        <v>31</v>
      </c>
      <c r="C9" s="19" t="s">
        <v>124</v>
      </c>
      <c r="D9" s="19" t="s">
        <v>130</v>
      </c>
      <c r="E9" s="109" t="s">
        <v>129</v>
      </c>
    </row>
    <row r="10" spans="1:9" ht="15.75" customHeight="1" x14ac:dyDescent="0.25">
      <c r="A10" s="11" t="s">
        <v>13</v>
      </c>
      <c r="B10" s="74">
        <f t="shared" ref="B10:D10" si="0">B11</f>
        <v>612711</v>
      </c>
      <c r="C10" s="91">
        <f t="shared" si="0"/>
        <v>850880.23</v>
      </c>
      <c r="D10" s="91">
        <f t="shared" si="0"/>
        <v>853380.23</v>
      </c>
      <c r="E10" s="74">
        <f>D10/B10*100</f>
        <v>139.27940415628248</v>
      </c>
    </row>
    <row r="11" spans="1:9" ht="15.75" customHeight="1" x14ac:dyDescent="0.25">
      <c r="A11" s="11" t="s">
        <v>84</v>
      </c>
      <c r="B11" s="74">
        <f t="shared" ref="B11:D11" si="1">B12+B13</f>
        <v>612711</v>
      </c>
      <c r="C11" s="91">
        <f t="shared" si="1"/>
        <v>850880.23</v>
      </c>
      <c r="D11" s="91">
        <f t="shared" si="1"/>
        <v>853380.23</v>
      </c>
      <c r="E11" s="74">
        <f t="shared" ref="E11:E13" si="2">D11/B11*100</f>
        <v>139.27940415628248</v>
      </c>
    </row>
    <row r="12" spans="1:9" x14ac:dyDescent="0.25">
      <c r="A12" s="17" t="s">
        <v>85</v>
      </c>
      <c r="B12" s="75">
        <v>579111</v>
      </c>
      <c r="C12" s="92">
        <v>819380.23</v>
      </c>
      <c r="D12" s="92">
        <v>821880.23</v>
      </c>
      <c r="E12" s="77">
        <f t="shared" si="2"/>
        <v>141.92101859574416</v>
      </c>
    </row>
    <row r="13" spans="1:9" x14ac:dyDescent="0.25">
      <c r="A13" s="16" t="s">
        <v>86</v>
      </c>
      <c r="B13" s="9">
        <v>33600</v>
      </c>
      <c r="C13" s="90">
        <v>31500</v>
      </c>
      <c r="D13" s="90">
        <v>31500</v>
      </c>
      <c r="E13" s="77">
        <f t="shared" si="2"/>
        <v>93.75</v>
      </c>
    </row>
  </sheetData>
  <mergeCells count="4">
    <mergeCell ref="A3:E3"/>
    <mergeCell ref="A5:E5"/>
    <mergeCell ref="A7:E7"/>
    <mergeCell ref="A1:I1"/>
  </mergeCells>
  <pageMargins left="0.7" right="0.7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4"/>
  <sheetViews>
    <sheetView workbookViewId="0">
      <selection activeCell="D22" sqref="D2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115" t="s">
        <v>30</v>
      </c>
      <c r="B1" s="115"/>
      <c r="C1" s="115"/>
      <c r="D1" s="115"/>
      <c r="E1" s="115"/>
      <c r="F1" s="115"/>
      <c r="G1" s="115"/>
      <c r="H1" s="115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115" t="s">
        <v>17</v>
      </c>
      <c r="B3" s="115"/>
      <c r="C3" s="115"/>
      <c r="D3" s="115"/>
      <c r="E3" s="115"/>
      <c r="F3" s="115"/>
      <c r="G3" s="115"/>
      <c r="H3" s="115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115" t="s">
        <v>55</v>
      </c>
      <c r="B5" s="115"/>
      <c r="C5" s="115"/>
      <c r="D5" s="115"/>
      <c r="E5" s="115"/>
      <c r="F5" s="115"/>
      <c r="G5" s="115"/>
      <c r="H5" s="115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25.5" x14ac:dyDescent="0.25">
      <c r="A7" s="19" t="s">
        <v>5</v>
      </c>
      <c r="B7" s="18" t="s">
        <v>6</v>
      </c>
      <c r="C7" s="18" t="s">
        <v>29</v>
      </c>
      <c r="D7" s="18" t="s">
        <v>33</v>
      </c>
      <c r="E7" s="19" t="s">
        <v>34</v>
      </c>
      <c r="F7" s="19" t="s">
        <v>31</v>
      </c>
      <c r="G7" s="19" t="s">
        <v>25</v>
      </c>
      <c r="H7" s="19" t="s">
        <v>32</v>
      </c>
    </row>
    <row r="8" spans="1:8" x14ac:dyDescent="0.25">
      <c r="A8" s="39"/>
      <c r="B8" s="40"/>
      <c r="C8" s="38" t="s">
        <v>57</v>
      </c>
      <c r="D8" s="40"/>
      <c r="E8" s="39"/>
      <c r="F8" s="39"/>
      <c r="G8" s="39"/>
      <c r="H8" s="39"/>
    </row>
    <row r="9" spans="1:8" ht="25.5" x14ac:dyDescent="0.25">
      <c r="A9" s="11">
        <v>8</v>
      </c>
      <c r="B9" s="11"/>
      <c r="C9" s="11" t="s">
        <v>14</v>
      </c>
      <c r="D9" s="8"/>
      <c r="E9" s="9"/>
      <c r="F9" s="9"/>
      <c r="G9" s="9"/>
      <c r="H9" s="9"/>
    </row>
    <row r="10" spans="1:8" x14ac:dyDescent="0.25">
      <c r="A10" s="11"/>
      <c r="B10" s="15">
        <v>84</v>
      </c>
      <c r="C10" s="15" t="s">
        <v>21</v>
      </c>
      <c r="D10" s="8"/>
      <c r="E10" s="9"/>
      <c r="F10" s="9"/>
      <c r="G10" s="9"/>
      <c r="H10" s="9"/>
    </row>
    <row r="11" spans="1:8" x14ac:dyDescent="0.25">
      <c r="A11" s="11"/>
      <c r="B11" s="15"/>
      <c r="C11" s="42"/>
      <c r="D11" s="8"/>
      <c r="E11" s="9"/>
      <c r="F11" s="9"/>
      <c r="G11" s="9"/>
      <c r="H11" s="9"/>
    </row>
    <row r="12" spans="1:8" x14ac:dyDescent="0.25">
      <c r="A12" s="11"/>
      <c r="B12" s="15"/>
      <c r="C12" s="38" t="s">
        <v>60</v>
      </c>
      <c r="D12" s="8"/>
      <c r="E12" s="9"/>
      <c r="F12" s="9"/>
      <c r="G12" s="9"/>
      <c r="H12" s="9"/>
    </row>
    <row r="13" spans="1:8" ht="25.5" x14ac:dyDescent="0.25">
      <c r="A13" s="14">
        <v>5</v>
      </c>
      <c r="B13" s="14"/>
      <c r="C13" s="23" t="s">
        <v>15</v>
      </c>
      <c r="D13" s="8"/>
      <c r="E13" s="9"/>
      <c r="F13" s="9"/>
      <c r="G13" s="9"/>
      <c r="H13" s="9"/>
    </row>
    <row r="14" spans="1:8" ht="25.5" x14ac:dyDescent="0.25">
      <c r="A14" s="15"/>
      <c r="B14" s="15">
        <v>54</v>
      </c>
      <c r="C14" s="24" t="s">
        <v>22</v>
      </c>
      <c r="D14" s="8"/>
      <c r="E14" s="9"/>
      <c r="F14" s="9"/>
      <c r="G14" s="9"/>
      <c r="H14" s="10"/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16"/>
  <sheetViews>
    <sheetView workbookViewId="0">
      <selection activeCell="D21" sqref="D21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115" t="s">
        <v>30</v>
      </c>
      <c r="B1" s="115"/>
      <c r="C1" s="115"/>
      <c r="D1" s="115"/>
      <c r="E1" s="115"/>
      <c r="F1" s="115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customHeight="1" x14ac:dyDescent="0.25">
      <c r="A3" s="115" t="s">
        <v>17</v>
      </c>
      <c r="B3" s="115"/>
      <c r="C3" s="115"/>
      <c r="D3" s="115"/>
      <c r="E3" s="115"/>
      <c r="F3" s="115"/>
    </row>
    <row r="4" spans="1:6" ht="18" x14ac:dyDescent="0.25">
      <c r="A4" s="4"/>
      <c r="B4" s="4"/>
      <c r="C4" s="4"/>
      <c r="D4" s="4"/>
      <c r="E4" s="5"/>
      <c r="F4" s="5"/>
    </row>
    <row r="5" spans="1:6" ht="18" customHeight="1" x14ac:dyDescent="0.25">
      <c r="A5" s="115" t="s">
        <v>56</v>
      </c>
      <c r="B5" s="115"/>
      <c r="C5" s="115"/>
      <c r="D5" s="115"/>
      <c r="E5" s="115"/>
      <c r="F5" s="115"/>
    </row>
    <row r="6" spans="1:6" ht="18" x14ac:dyDescent="0.25">
      <c r="A6" s="4"/>
      <c r="B6" s="4"/>
      <c r="C6" s="4"/>
      <c r="D6" s="4"/>
      <c r="E6" s="5"/>
      <c r="F6" s="5"/>
    </row>
    <row r="7" spans="1:6" ht="25.5" x14ac:dyDescent="0.25">
      <c r="A7" s="18" t="s">
        <v>47</v>
      </c>
      <c r="B7" s="18" t="s">
        <v>33</v>
      </c>
      <c r="C7" s="19" t="s">
        <v>34</v>
      </c>
      <c r="D7" s="19" t="s">
        <v>31</v>
      </c>
      <c r="E7" s="19" t="s">
        <v>25</v>
      </c>
      <c r="F7" s="19" t="s">
        <v>32</v>
      </c>
    </row>
    <row r="8" spans="1:6" x14ac:dyDescent="0.25">
      <c r="A8" s="11" t="s">
        <v>57</v>
      </c>
      <c r="B8" s="8"/>
      <c r="C8" s="9"/>
      <c r="D8" s="9"/>
      <c r="E8" s="9"/>
      <c r="F8" s="9"/>
    </row>
    <row r="9" spans="1:6" ht="25.5" x14ac:dyDescent="0.25">
      <c r="A9" s="11" t="s">
        <v>58</v>
      </c>
      <c r="B9" s="8"/>
      <c r="C9" s="9"/>
      <c r="D9" s="9"/>
      <c r="E9" s="9"/>
      <c r="F9" s="9"/>
    </row>
    <row r="10" spans="1:6" ht="25.5" x14ac:dyDescent="0.25">
      <c r="A10" s="17" t="s">
        <v>59</v>
      </c>
      <c r="B10" s="8"/>
      <c r="C10" s="9"/>
      <c r="D10" s="9"/>
      <c r="E10" s="9"/>
      <c r="F10" s="9"/>
    </row>
    <row r="11" spans="1:6" x14ac:dyDescent="0.25">
      <c r="A11" s="17"/>
      <c r="B11" s="8"/>
      <c r="C11" s="9"/>
      <c r="D11" s="9"/>
      <c r="E11" s="9"/>
      <c r="F11" s="9"/>
    </row>
    <row r="12" spans="1:6" x14ac:dyDescent="0.25">
      <c r="A12" s="11" t="s">
        <v>60</v>
      </c>
      <c r="B12" s="8"/>
      <c r="C12" s="9"/>
      <c r="D12" s="9"/>
      <c r="E12" s="9"/>
      <c r="F12" s="9"/>
    </row>
    <row r="13" spans="1:6" x14ac:dyDescent="0.25">
      <c r="A13" s="23" t="s">
        <v>51</v>
      </c>
      <c r="B13" s="8"/>
      <c r="C13" s="9"/>
      <c r="D13" s="9"/>
      <c r="E13" s="9"/>
      <c r="F13" s="9"/>
    </row>
    <row r="14" spans="1:6" x14ac:dyDescent="0.25">
      <c r="A14" s="13" t="s">
        <v>52</v>
      </c>
      <c r="B14" s="8"/>
      <c r="C14" s="9"/>
      <c r="D14" s="9"/>
      <c r="E14" s="9"/>
      <c r="F14" s="10"/>
    </row>
    <row r="15" spans="1:6" x14ac:dyDescent="0.25">
      <c r="A15" s="23" t="s">
        <v>53</v>
      </c>
      <c r="B15" s="8"/>
      <c r="C15" s="9"/>
      <c r="D15" s="9"/>
      <c r="E15" s="9"/>
      <c r="F15" s="10"/>
    </row>
    <row r="16" spans="1:6" x14ac:dyDescent="0.25">
      <c r="A16" s="13" t="s">
        <v>54</v>
      </c>
      <c r="B16" s="8"/>
      <c r="C16" s="9"/>
      <c r="D16" s="9"/>
      <c r="E16" s="9"/>
      <c r="F16" s="10"/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62"/>
  <sheetViews>
    <sheetView workbookViewId="0">
      <selection sqref="A1:I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1.85546875" customWidth="1"/>
    <col min="5" max="8" width="25.28515625" customWidth="1"/>
  </cols>
  <sheetData>
    <row r="1" spans="1:9" ht="42" customHeight="1" x14ac:dyDescent="0.25">
      <c r="A1" s="115" t="s">
        <v>131</v>
      </c>
      <c r="B1" s="115"/>
      <c r="C1" s="115"/>
      <c r="D1" s="115"/>
      <c r="E1" s="115"/>
      <c r="F1" s="115"/>
      <c r="G1" s="115"/>
      <c r="H1" s="115"/>
      <c r="I1" s="115"/>
    </row>
    <row r="2" spans="1:9" ht="18" x14ac:dyDescent="0.25">
      <c r="A2" s="4"/>
      <c r="B2" s="4"/>
      <c r="C2" s="4"/>
      <c r="D2" s="4"/>
      <c r="E2" s="4"/>
      <c r="F2" s="5"/>
      <c r="G2" s="5"/>
      <c r="H2" s="5"/>
    </row>
    <row r="3" spans="1:9" ht="18" customHeight="1" x14ac:dyDescent="0.25">
      <c r="A3" s="115" t="s">
        <v>16</v>
      </c>
      <c r="B3" s="116"/>
      <c r="C3" s="116"/>
      <c r="D3" s="116"/>
      <c r="E3" s="116"/>
      <c r="F3" s="116"/>
      <c r="G3" s="116"/>
      <c r="H3" s="116"/>
    </row>
    <row r="4" spans="1:9" ht="18" x14ac:dyDescent="0.25">
      <c r="A4" s="4"/>
      <c r="B4" s="4"/>
      <c r="C4" s="4"/>
      <c r="D4" s="4"/>
      <c r="E4" s="4"/>
      <c r="F4" s="5"/>
      <c r="G4" s="5"/>
      <c r="H4" s="5"/>
    </row>
    <row r="5" spans="1:9" x14ac:dyDescent="0.25">
      <c r="A5" s="149" t="s">
        <v>18</v>
      </c>
      <c r="B5" s="150"/>
      <c r="C5" s="151"/>
      <c r="D5" s="18" t="s">
        <v>19</v>
      </c>
      <c r="E5" s="19" t="s">
        <v>31</v>
      </c>
      <c r="F5" s="19" t="s">
        <v>124</v>
      </c>
      <c r="G5" s="19" t="s">
        <v>130</v>
      </c>
      <c r="H5" s="19" t="s">
        <v>129</v>
      </c>
    </row>
    <row r="6" spans="1:9" ht="30.75" customHeight="1" x14ac:dyDescent="0.25">
      <c r="A6" s="140" t="s">
        <v>87</v>
      </c>
      <c r="B6" s="141"/>
      <c r="C6" s="142"/>
      <c r="D6" s="27" t="s">
        <v>100</v>
      </c>
      <c r="E6" s="76">
        <f t="shared" ref="E6:G6" si="0">E7+E12</f>
        <v>22101</v>
      </c>
      <c r="F6" s="93">
        <f t="shared" si="0"/>
        <v>31484.23</v>
      </c>
      <c r="G6" s="93">
        <f t="shared" si="0"/>
        <v>33984.230000000003</v>
      </c>
      <c r="H6" s="76">
        <f>G6/E6*100</f>
        <v>153.76783855934121</v>
      </c>
    </row>
    <row r="7" spans="1:9" ht="23.25" customHeight="1" x14ac:dyDescent="0.25">
      <c r="A7" s="140" t="s">
        <v>88</v>
      </c>
      <c r="B7" s="141"/>
      <c r="C7" s="142"/>
      <c r="D7" s="27" t="s">
        <v>101</v>
      </c>
      <c r="E7" s="74">
        <f t="shared" ref="E7:G8" si="1">E8</f>
        <v>22001</v>
      </c>
      <c r="F7" s="91">
        <f t="shared" si="1"/>
        <v>31384.23</v>
      </c>
      <c r="G7" s="91">
        <f t="shared" si="1"/>
        <v>33884.230000000003</v>
      </c>
      <c r="H7" s="76">
        <f t="shared" ref="H7:H62" si="2">G7/E7*100</f>
        <v>154.0122267169674</v>
      </c>
    </row>
    <row r="8" spans="1:9" ht="23.25" customHeight="1" x14ac:dyDescent="0.25">
      <c r="A8" s="143" t="s">
        <v>89</v>
      </c>
      <c r="B8" s="144"/>
      <c r="C8" s="145"/>
      <c r="D8" s="37" t="s">
        <v>102</v>
      </c>
      <c r="E8" s="75">
        <f t="shared" si="1"/>
        <v>22001</v>
      </c>
      <c r="F8" s="92">
        <f t="shared" si="1"/>
        <v>31384.23</v>
      </c>
      <c r="G8" s="92">
        <f t="shared" si="1"/>
        <v>33884.230000000003</v>
      </c>
      <c r="H8" s="78">
        <f t="shared" si="2"/>
        <v>154.0122267169674</v>
      </c>
    </row>
    <row r="9" spans="1:9" x14ac:dyDescent="0.25">
      <c r="A9" s="134">
        <v>3</v>
      </c>
      <c r="B9" s="135"/>
      <c r="C9" s="136"/>
      <c r="D9" s="26" t="s">
        <v>9</v>
      </c>
      <c r="E9" s="81">
        <f t="shared" ref="E9:G9" si="3">E10+E11</f>
        <v>22001</v>
      </c>
      <c r="F9" s="94">
        <f t="shared" si="3"/>
        <v>31384.23</v>
      </c>
      <c r="G9" s="94">
        <f t="shared" si="3"/>
        <v>33884.230000000003</v>
      </c>
      <c r="H9" s="105">
        <f t="shared" si="2"/>
        <v>154.0122267169674</v>
      </c>
    </row>
    <row r="10" spans="1:9" x14ac:dyDescent="0.25">
      <c r="A10" s="137">
        <v>32</v>
      </c>
      <c r="B10" s="138"/>
      <c r="C10" s="139"/>
      <c r="D10" s="26" t="s">
        <v>20</v>
      </c>
      <c r="E10" s="77">
        <v>21701</v>
      </c>
      <c r="F10" s="95">
        <v>30940.23</v>
      </c>
      <c r="G10" s="107">
        <v>33384.230000000003</v>
      </c>
      <c r="H10" s="105">
        <f t="shared" si="2"/>
        <v>153.83728860421181</v>
      </c>
    </row>
    <row r="11" spans="1:9" x14ac:dyDescent="0.25">
      <c r="A11" s="71">
        <v>34</v>
      </c>
      <c r="B11" s="72"/>
      <c r="C11" s="73"/>
      <c r="D11" s="26" t="s">
        <v>76</v>
      </c>
      <c r="E11" s="77">
        <v>300</v>
      </c>
      <c r="F11" s="95">
        <v>444</v>
      </c>
      <c r="G11" s="107">
        <v>500</v>
      </c>
      <c r="H11" s="105">
        <f t="shared" si="2"/>
        <v>166.66666666666669</v>
      </c>
    </row>
    <row r="12" spans="1:9" ht="30" customHeight="1" x14ac:dyDescent="0.25">
      <c r="A12" s="146" t="s">
        <v>90</v>
      </c>
      <c r="B12" s="147"/>
      <c r="C12" s="148"/>
      <c r="D12" s="27" t="s">
        <v>103</v>
      </c>
      <c r="E12" s="76">
        <f t="shared" ref="E12:G12" si="4">E13</f>
        <v>100</v>
      </c>
      <c r="F12" s="93">
        <f t="shared" si="4"/>
        <v>100</v>
      </c>
      <c r="G12" s="93">
        <f t="shared" si="4"/>
        <v>100</v>
      </c>
      <c r="H12" s="76">
        <f t="shared" si="2"/>
        <v>100</v>
      </c>
    </row>
    <row r="13" spans="1:9" ht="14.25" customHeight="1" x14ac:dyDescent="0.25">
      <c r="A13" s="143" t="s">
        <v>89</v>
      </c>
      <c r="B13" s="144"/>
      <c r="C13" s="145"/>
      <c r="D13" s="37" t="s">
        <v>102</v>
      </c>
      <c r="E13" s="78">
        <f t="shared" ref="E13:G14" si="5">E14</f>
        <v>100</v>
      </c>
      <c r="F13" s="96">
        <f t="shared" si="5"/>
        <v>100</v>
      </c>
      <c r="G13" s="96">
        <f t="shared" si="5"/>
        <v>100</v>
      </c>
      <c r="H13" s="78">
        <f t="shared" si="2"/>
        <v>100</v>
      </c>
    </row>
    <row r="14" spans="1:9" ht="27.75" customHeight="1" x14ac:dyDescent="0.25">
      <c r="A14" s="134">
        <v>4</v>
      </c>
      <c r="B14" s="135"/>
      <c r="C14" s="136"/>
      <c r="D14" s="26" t="s">
        <v>11</v>
      </c>
      <c r="E14" s="81">
        <f t="shared" si="5"/>
        <v>100</v>
      </c>
      <c r="F14" s="94">
        <f t="shared" si="5"/>
        <v>100</v>
      </c>
      <c r="G14" s="94">
        <f t="shared" si="5"/>
        <v>100</v>
      </c>
      <c r="H14" s="105">
        <f t="shared" si="2"/>
        <v>100</v>
      </c>
    </row>
    <row r="15" spans="1:9" ht="29.25" customHeight="1" x14ac:dyDescent="0.25">
      <c r="A15" s="137">
        <v>42</v>
      </c>
      <c r="B15" s="138"/>
      <c r="C15" s="139"/>
      <c r="D15" s="26" t="s">
        <v>28</v>
      </c>
      <c r="E15" s="77">
        <v>100</v>
      </c>
      <c r="F15" s="95">
        <v>100</v>
      </c>
      <c r="G15" s="95">
        <v>100</v>
      </c>
      <c r="H15" s="105">
        <f t="shared" si="2"/>
        <v>100</v>
      </c>
    </row>
    <row r="16" spans="1:9" ht="37.5" customHeight="1" x14ac:dyDescent="0.25">
      <c r="A16" s="140" t="s">
        <v>91</v>
      </c>
      <c r="B16" s="141"/>
      <c r="C16" s="142"/>
      <c r="D16" s="27" t="s">
        <v>104</v>
      </c>
      <c r="E16" s="82">
        <f>E22+E32+E36+E27+E17</f>
        <v>590610</v>
      </c>
      <c r="F16" s="97">
        <f>F22+F32+F36+F27+F17</f>
        <v>819396</v>
      </c>
      <c r="G16" s="97">
        <f>G22+G32+G36+G27+G17</f>
        <v>819396</v>
      </c>
      <c r="H16" s="76">
        <f t="shared" si="2"/>
        <v>138.737237771118</v>
      </c>
    </row>
    <row r="17" spans="1:8" ht="15" customHeight="1" x14ac:dyDescent="0.25">
      <c r="A17" s="146" t="s">
        <v>117</v>
      </c>
      <c r="B17" s="147"/>
      <c r="C17" s="148"/>
      <c r="D17" s="27" t="s">
        <v>118</v>
      </c>
      <c r="E17" s="82">
        <f t="shared" ref="E17:G18" si="6">E18</f>
        <v>6980</v>
      </c>
      <c r="F17" s="97">
        <f t="shared" si="6"/>
        <v>7117</v>
      </c>
      <c r="G17" s="97">
        <f t="shared" si="6"/>
        <v>7117</v>
      </c>
      <c r="H17" s="76">
        <f t="shared" si="2"/>
        <v>101.96275071633238</v>
      </c>
    </row>
    <row r="18" spans="1:8" s="64" customFormat="1" x14ac:dyDescent="0.25">
      <c r="A18" s="143" t="s">
        <v>92</v>
      </c>
      <c r="B18" s="144"/>
      <c r="C18" s="145"/>
      <c r="D18" s="37" t="s">
        <v>105</v>
      </c>
      <c r="E18" s="83">
        <f t="shared" si="6"/>
        <v>6980</v>
      </c>
      <c r="F18" s="98">
        <f t="shared" si="6"/>
        <v>7117</v>
      </c>
      <c r="G18" s="98">
        <f t="shared" si="6"/>
        <v>7117</v>
      </c>
      <c r="H18" s="78">
        <f t="shared" si="2"/>
        <v>101.96275071633238</v>
      </c>
    </row>
    <row r="19" spans="1:8" x14ac:dyDescent="0.25">
      <c r="A19" s="134">
        <v>3</v>
      </c>
      <c r="B19" s="135"/>
      <c r="C19" s="136"/>
      <c r="D19" s="26" t="s">
        <v>9</v>
      </c>
      <c r="E19" s="81">
        <f t="shared" ref="E19:G19" si="7">E21+E20</f>
        <v>6980</v>
      </c>
      <c r="F19" s="94">
        <f t="shared" si="7"/>
        <v>7117</v>
      </c>
      <c r="G19" s="94">
        <f t="shared" si="7"/>
        <v>7117</v>
      </c>
      <c r="H19" s="105">
        <f t="shared" si="2"/>
        <v>101.96275071633238</v>
      </c>
    </row>
    <row r="20" spans="1:8" x14ac:dyDescent="0.25">
      <c r="A20" s="137">
        <v>31</v>
      </c>
      <c r="B20" s="138"/>
      <c r="C20" s="139"/>
      <c r="D20" s="26" t="s">
        <v>10</v>
      </c>
      <c r="E20" s="79">
        <v>6480</v>
      </c>
      <c r="F20" s="99">
        <v>6580</v>
      </c>
      <c r="G20" s="99">
        <v>6580</v>
      </c>
      <c r="H20" s="105">
        <f t="shared" si="2"/>
        <v>101.54320987654322</v>
      </c>
    </row>
    <row r="21" spans="1:8" x14ac:dyDescent="0.25">
      <c r="A21" s="137">
        <v>32</v>
      </c>
      <c r="B21" s="138"/>
      <c r="C21" s="139"/>
      <c r="D21" s="26" t="s">
        <v>20</v>
      </c>
      <c r="E21" s="79">
        <v>500</v>
      </c>
      <c r="F21" s="99">
        <v>537</v>
      </c>
      <c r="G21" s="99">
        <v>537</v>
      </c>
      <c r="H21" s="105">
        <f t="shared" si="2"/>
        <v>107.4</v>
      </c>
    </row>
    <row r="22" spans="1:8" ht="25.5" x14ac:dyDescent="0.25">
      <c r="A22" s="140" t="s">
        <v>93</v>
      </c>
      <c r="B22" s="141"/>
      <c r="C22" s="142"/>
      <c r="D22" s="27" t="s">
        <v>106</v>
      </c>
      <c r="E22" s="74">
        <f t="shared" ref="E22:G23" si="8">E23</f>
        <v>600</v>
      </c>
      <c r="F22" s="91">
        <f t="shared" si="8"/>
        <v>693</v>
      </c>
      <c r="G22" s="91">
        <f t="shared" si="8"/>
        <v>693</v>
      </c>
      <c r="H22" s="76">
        <f t="shared" si="2"/>
        <v>115.5</v>
      </c>
    </row>
    <row r="23" spans="1:8" x14ac:dyDescent="0.25">
      <c r="A23" s="143" t="s">
        <v>92</v>
      </c>
      <c r="B23" s="144"/>
      <c r="C23" s="145"/>
      <c r="D23" s="37" t="s">
        <v>105</v>
      </c>
      <c r="E23" s="75">
        <f t="shared" si="8"/>
        <v>600</v>
      </c>
      <c r="F23" s="92">
        <f t="shared" si="8"/>
        <v>693</v>
      </c>
      <c r="G23" s="92">
        <f t="shared" si="8"/>
        <v>693</v>
      </c>
      <c r="H23" s="78">
        <f t="shared" si="2"/>
        <v>115.5</v>
      </c>
    </row>
    <row r="24" spans="1:8" x14ac:dyDescent="0.25">
      <c r="A24" s="134">
        <v>3</v>
      </c>
      <c r="B24" s="135"/>
      <c r="C24" s="136"/>
      <c r="D24" s="26" t="s">
        <v>9</v>
      </c>
      <c r="E24" s="77">
        <f t="shared" ref="E24:G24" si="9">E26</f>
        <v>600</v>
      </c>
      <c r="F24" s="95">
        <f t="shared" si="9"/>
        <v>693</v>
      </c>
      <c r="G24" s="95">
        <f t="shared" si="9"/>
        <v>693</v>
      </c>
      <c r="H24" s="105">
        <f t="shared" si="2"/>
        <v>115.5</v>
      </c>
    </row>
    <row r="25" spans="1:8" x14ac:dyDescent="0.25">
      <c r="A25" s="137">
        <v>31</v>
      </c>
      <c r="B25" s="138"/>
      <c r="C25" s="139"/>
      <c r="D25" s="26" t="s">
        <v>10</v>
      </c>
      <c r="E25" s="79">
        <v>0</v>
      </c>
      <c r="F25" s="99">
        <v>0</v>
      </c>
      <c r="G25" s="108">
        <v>0</v>
      </c>
      <c r="H25" s="105">
        <v>0</v>
      </c>
    </row>
    <row r="26" spans="1:8" x14ac:dyDescent="0.25">
      <c r="A26" s="137">
        <v>32</v>
      </c>
      <c r="B26" s="138"/>
      <c r="C26" s="139"/>
      <c r="D26" s="26" t="s">
        <v>20</v>
      </c>
      <c r="E26" s="79">
        <v>600</v>
      </c>
      <c r="F26" s="99">
        <v>693</v>
      </c>
      <c r="G26" s="99">
        <v>693</v>
      </c>
      <c r="H26" s="105">
        <f t="shared" si="2"/>
        <v>115.5</v>
      </c>
    </row>
    <row r="27" spans="1:8" ht="33" customHeight="1" x14ac:dyDescent="0.25">
      <c r="A27" s="146" t="s">
        <v>115</v>
      </c>
      <c r="B27" s="147"/>
      <c r="C27" s="148"/>
      <c r="D27" s="27" t="s">
        <v>107</v>
      </c>
      <c r="E27" s="74">
        <f t="shared" ref="E27:G28" si="10">E28</f>
        <v>800</v>
      </c>
      <c r="F27" s="91">
        <f t="shared" si="10"/>
        <v>1539</v>
      </c>
      <c r="G27" s="91">
        <f t="shared" si="10"/>
        <v>1539</v>
      </c>
      <c r="H27" s="76">
        <f t="shared" si="2"/>
        <v>192.375</v>
      </c>
    </row>
    <row r="28" spans="1:8" x14ac:dyDescent="0.25">
      <c r="A28" s="143" t="s">
        <v>92</v>
      </c>
      <c r="B28" s="144"/>
      <c r="C28" s="145"/>
      <c r="D28" s="37" t="s">
        <v>105</v>
      </c>
      <c r="E28" s="75">
        <f t="shared" si="10"/>
        <v>800</v>
      </c>
      <c r="F28" s="92">
        <f t="shared" si="10"/>
        <v>1539</v>
      </c>
      <c r="G28" s="92">
        <f t="shared" si="10"/>
        <v>1539</v>
      </c>
      <c r="H28" s="78">
        <f t="shared" si="2"/>
        <v>192.375</v>
      </c>
    </row>
    <row r="29" spans="1:8" x14ac:dyDescent="0.25">
      <c r="A29" s="134">
        <v>3</v>
      </c>
      <c r="B29" s="135"/>
      <c r="C29" s="136"/>
      <c r="D29" s="26" t="s">
        <v>9</v>
      </c>
      <c r="E29" s="79">
        <f t="shared" ref="E29:G29" si="11">E30+E31</f>
        <v>800</v>
      </c>
      <c r="F29" s="99">
        <f t="shared" si="11"/>
        <v>1539</v>
      </c>
      <c r="G29" s="99">
        <f t="shared" si="11"/>
        <v>1539</v>
      </c>
      <c r="H29" s="105">
        <f t="shared" si="2"/>
        <v>192.375</v>
      </c>
    </row>
    <row r="30" spans="1:8" x14ac:dyDescent="0.25">
      <c r="A30" s="137">
        <v>31</v>
      </c>
      <c r="B30" s="138"/>
      <c r="C30" s="139"/>
      <c r="D30" s="26" t="s">
        <v>10</v>
      </c>
      <c r="E30" s="79">
        <v>0</v>
      </c>
      <c r="F30" s="99">
        <v>0</v>
      </c>
      <c r="G30" s="108">
        <v>0</v>
      </c>
      <c r="H30" s="105">
        <v>0</v>
      </c>
    </row>
    <row r="31" spans="1:8" x14ac:dyDescent="0.25">
      <c r="A31" s="137">
        <v>32</v>
      </c>
      <c r="B31" s="138"/>
      <c r="C31" s="139"/>
      <c r="D31" s="26" t="s">
        <v>20</v>
      </c>
      <c r="E31" s="79">
        <v>800</v>
      </c>
      <c r="F31" s="99">
        <v>1539</v>
      </c>
      <c r="G31" s="99">
        <v>1539</v>
      </c>
      <c r="H31" s="105">
        <f t="shared" si="2"/>
        <v>192.375</v>
      </c>
    </row>
    <row r="32" spans="1:8" ht="38.25" x14ac:dyDescent="0.25">
      <c r="A32" s="140" t="s">
        <v>116</v>
      </c>
      <c r="B32" s="141"/>
      <c r="C32" s="142"/>
      <c r="D32" s="27" t="s">
        <v>108</v>
      </c>
      <c r="E32" s="74">
        <f t="shared" ref="E32:G34" si="12">E33</f>
        <v>450</v>
      </c>
      <c r="F32" s="91">
        <f t="shared" si="12"/>
        <v>216</v>
      </c>
      <c r="G32" s="91">
        <f t="shared" si="12"/>
        <v>216</v>
      </c>
      <c r="H32" s="76">
        <f t="shared" si="2"/>
        <v>48</v>
      </c>
    </row>
    <row r="33" spans="1:8" x14ac:dyDescent="0.25">
      <c r="A33" s="143" t="s">
        <v>92</v>
      </c>
      <c r="B33" s="144"/>
      <c r="C33" s="145"/>
      <c r="D33" s="37" t="s">
        <v>105</v>
      </c>
      <c r="E33" s="75">
        <f t="shared" si="12"/>
        <v>450</v>
      </c>
      <c r="F33" s="92">
        <f t="shared" si="12"/>
        <v>216</v>
      </c>
      <c r="G33" s="92">
        <f t="shared" si="12"/>
        <v>216</v>
      </c>
      <c r="H33" s="78">
        <f t="shared" si="2"/>
        <v>48</v>
      </c>
    </row>
    <row r="34" spans="1:8" x14ac:dyDescent="0.25">
      <c r="A34" s="134">
        <v>3</v>
      </c>
      <c r="B34" s="135"/>
      <c r="C34" s="136"/>
      <c r="D34" s="26" t="s">
        <v>9</v>
      </c>
      <c r="E34" s="77">
        <f t="shared" si="12"/>
        <v>450</v>
      </c>
      <c r="F34" s="95">
        <f t="shared" si="12"/>
        <v>216</v>
      </c>
      <c r="G34" s="95">
        <f t="shared" si="12"/>
        <v>216</v>
      </c>
      <c r="H34" s="105">
        <f t="shared" si="2"/>
        <v>48</v>
      </c>
    </row>
    <row r="35" spans="1:8" x14ac:dyDescent="0.25">
      <c r="A35" s="137">
        <v>32</v>
      </c>
      <c r="B35" s="138"/>
      <c r="C35" s="139"/>
      <c r="D35" s="26" t="s">
        <v>20</v>
      </c>
      <c r="E35" s="79">
        <v>450</v>
      </c>
      <c r="F35" s="99">
        <v>216</v>
      </c>
      <c r="G35" s="99">
        <v>216</v>
      </c>
      <c r="H35" s="105">
        <f t="shared" si="2"/>
        <v>48</v>
      </c>
    </row>
    <row r="36" spans="1:8" x14ac:dyDescent="0.25">
      <c r="A36" s="140" t="s">
        <v>94</v>
      </c>
      <c r="B36" s="141"/>
      <c r="C36" s="142"/>
      <c r="D36" s="27" t="s">
        <v>109</v>
      </c>
      <c r="E36" s="82">
        <f>E37+E40+E44+E47+E53+E60</f>
        <v>581780</v>
      </c>
      <c r="F36" s="97">
        <f>F37+F40+F44+F47+F53+F60+F57</f>
        <v>809831</v>
      </c>
      <c r="G36" s="97">
        <f>G37+G40+G44+G47+G53+G60+G57</f>
        <v>809831</v>
      </c>
      <c r="H36" s="76">
        <f t="shared" si="2"/>
        <v>139.19883804874695</v>
      </c>
    </row>
    <row r="37" spans="1:8" x14ac:dyDescent="0.25">
      <c r="A37" s="143" t="s">
        <v>95</v>
      </c>
      <c r="B37" s="144"/>
      <c r="C37" s="145"/>
      <c r="D37" s="37" t="s">
        <v>110</v>
      </c>
      <c r="E37" s="75">
        <f t="shared" ref="E37:G38" si="13">E38</f>
        <v>0</v>
      </c>
      <c r="F37" s="92">
        <f t="shared" si="13"/>
        <v>176</v>
      </c>
      <c r="G37" s="92">
        <f t="shared" si="13"/>
        <v>176</v>
      </c>
      <c r="H37" s="78">
        <v>0</v>
      </c>
    </row>
    <row r="38" spans="1:8" x14ac:dyDescent="0.25">
      <c r="A38" s="134">
        <v>3</v>
      </c>
      <c r="B38" s="135"/>
      <c r="C38" s="136"/>
      <c r="D38" s="26" t="s">
        <v>9</v>
      </c>
      <c r="E38" s="77">
        <f t="shared" si="13"/>
        <v>0</v>
      </c>
      <c r="F38" s="95">
        <f t="shared" si="13"/>
        <v>176</v>
      </c>
      <c r="G38" s="95">
        <f t="shared" si="13"/>
        <v>176</v>
      </c>
      <c r="H38" s="105">
        <v>0</v>
      </c>
    </row>
    <row r="39" spans="1:8" x14ac:dyDescent="0.25">
      <c r="A39" s="137">
        <v>32</v>
      </c>
      <c r="B39" s="138"/>
      <c r="C39" s="139"/>
      <c r="D39" s="26" t="s">
        <v>20</v>
      </c>
      <c r="E39" s="79">
        <v>0</v>
      </c>
      <c r="F39" s="99">
        <v>176</v>
      </c>
      <c r="G39" s="99">
        <v>176</v>
      </c>
      <c r="H39" s="105">
        <v>0</v>
      </c>
    </row>
    <row r="40" spans="1:8" x14ac:dyDescent="0.25">
      <c r="A40" s="143" t="s">
        <v>96</v>
      </c>
      <c r="B40" s="144"/>
      <c r="C40" s="145"/>
      <c r="D40" s="37" t="s">
        <v>111</v>
      </c>
      <c r="E40" s="75">
        <f t="shared" ref="E40:G41" si="14">E41</f>
        <v>1550</v>
      </c>
      <c r="F40" s="92">
        <f t="shared" si="14"/>
        <v>2363</v>
      </c>
      <c r="G40" s="92">
        <f t="shared" si="14"/>
        <v>2363</v>
      </c>
      <c r="H40" s="78">
        <f t="shared" si="2"/>
        <v>152.45161290322579</v>
      </c>
    </row>
    <row r="41" spans="1:8" x14ac:dyDescent="0.25">
      <c r="A41" s="134">
        <v>3</v>
      </c>
      <c r="B41" s="135"/>
      <c r="C41" s="136"/>
      <c r="D41" s="26" t="s">
        <v>9</v>
      </c>
      <c r="E41" s="77">
        <f t="shared" si="14"/>
        <v>1550</v>
      </c>
      <c r="F41" s="95">
        <f>F42+F43</f>
        <v>2363</v>
      </c>
      <c r="G41" s="95">
        <f>G42+G43</f>
        <v>2363</v>
      </c>
      <c r="H41" s="105">
        <f t="shared" si="2"/>
        <v>152.45161290322579</v>
      </c>
    </row>
    <row r="42" spans="1:8" x14ac:dyDescent="0.25">
      <c r="A42" s="137">
        <v>32</v>
      </c>
      <c r="B42" s="138"/>
      <c r="C42" s="139"/>
      <c r="D42" s="26" t="s">
        <v>20</v>
      </c>
      <c r="E42" s="80">
        <v>1550</v>
      </c>
      <c r="F42" s="99">
        <v>2347</v>
      </c>
      <c r="G42" s="99">
        <v>2347</v>
      </c>
      <c r="H42" s="105">
        <f t="shared" si="2"/>
        <v>151.41935483870967</v>
      </c>
    </row>
    <row r="43" spans="1:8" x14ac:dyDescent="0.25">
      <c r="A43" s="137">
        <v>38</v>
      </c>
      <c r="B43" s="138"/>
      <c r="C43" s="139"/>
      <c r="D43" s="26" t="s">
        <v>126</v>
      </c>
      <c r="E43" s="79">
        <v>0</v>
      </c>
      <c r="F43" s="99">
        <v>16</v>
      </c>
      <c r="G43" s="99">
        <v>16</v>
      </c>
      <c r="H43" s="105">
        <v>0</v>
      </c>
    </row>
    <row r="44" spans="1:8" x14ac:dyDescent="0.25">
      <c r="A44" s="143" t="s">
        <v>97</v>
      </c>
      <c r="B44" s="144"/>
      <c r="C44" s="145"/>
      <c r="D44" s="37" t="s">
        <v>112</v>
      </c>
      <c r="E44" s="75">
        <f t="shared" ref="E44:G45" si="15">E45</f>
        <v>8930</v>
      </c>
      <c r="F44" s="92">
        <f t="shared" si="15"/>
        <v>10898</v>
      </c>
      <c r="G44" s="92">
        <f t="shared" si="15"/>
        <v>10898</v>
      </c>
      <c r="H44" s="78">
        <f t="shared" si="2"/>
        <v>122.0380739081747</v>
      </c>
    </row>
    <row r="45" spans="1:8" x14ac:dyDescent="0.25">
      <c r="A45" s="134">
        <v>3</v>
      </c>
      <c r="B45" s="135"/>
      <c r="C45" s="136"/>
      <c r="D45" s="26" t="s">
        <v>9</v>
      </c>
      <c r="E45" s="77">
        <f t="shared" si="15"/>
        <v>8930</v>
      </c>
      <c r="F45" s="95">
        <f t="shared" si="15"/>
        <v>10898</v>
      </c>
      <c r="G45" s="95">
        <f t="shared" si="15"/>
        <v>10898</v>
      </c>
      <c r="H45" s="105">
        <f t="shared" si="2"/>
        <v>122.0380739081747</v>
      </c>
    </row>
    <row r="46" spans="1:8" x14ac:dyDescent="0.25">
      <c r="A46" s="137">
        <v>32</v>
      </c>
      <c r="B46" s="138"/>
      <c r="C46" s="139"/>
      <c r="D46" s="26" t="s">
        <v>20</v>
      </c>
      <c r="E46" s="80">
        <v>8930</v>
      </c>
      <c r="F46" s="99">
        <v>10898</v>
      </c>
      <c r="G46" s="99">
        <v>10898</v>
      </c>
      <c r="H46" s="105">
        <f t="shared" si="2"/>
        <v>122.0380739081747</v>
      </c>
    </row>
    <row r="47" spans="1:8" x14ac:dyDescent="0.25">
      <c r="A47" s="143" t="s">
        <v>98</v>
      </c>
      <c r="B47" s="144"/>
      <c r="C47" s="145"/>
      <c r="D47" s="37" t="s">
        <v>113</v>
      </c>
      <c r="E47" s="75">
        <f t="shared" ref="E47:G47" si="16">E48</f>
        <v>559300</v>
      </c>
      <c r="F47" s="92">
        <f t="shared" si="16"/>
        <v>777130</v>
      </c>
      <c r="G47" s="92">
        <f t="shared" si="16"/>
        <v>777130</v>
      </c>
      <c r="H47" s="78">
        <f t="shared" si="2"/>
        <v>138.94689790809943</v>
      </c>
    </row>
    <row r="48" spans="1:8" x14ac:dyDescent="0.25">
      <c r="A48" s="134">
        <v>3</v>
      </c>
      <c r="B48" s="135"/>
      <c r="C48" s="136"/>
      <c r="D48" s="26" t="s">
        <v>9</v>
      </c>
      <c r="E48" s="81">
        <f>E49+E50+E51</f>
        <v>559300</v>
      </c>
      <c r="F48" s="94">
        <f>F49+F50+F51+F52</f>
        <v>777130</v>
      </c>
      <c r="G48" s="94">
        <f>G49+G50+G51+G52</f>
        <v>777130</v>
      </c>
      <c r="H48" s="105">
        <f t="shared" si="2"/>
        <v>138.94689790809943</v>
      </c>
    </row>
    <row r="49" spans="1:8" x14ac:dyDescent="0.25">
      <c r="A49" s="137">
        <v>31</v>
      </c>
      <c r="B49" s="138"/>
      <c r="C49" s="139"/>
      <c r="D49" s="26" t="s">
        <v>10</v>
      </c>
      <c r="E49" s="80">
        <v>506300</v>
      </c>
      <c r="F49" s="99">
        <v>721500</v>
      </c>
      <c r="G49" s="99">
        <v>721500</v>
      </c>
      <c r="H49" s="105">
        <f t="shared" si="2"/>
        <v>142.50444400553033</v>
      </c>
    </row>
    <row r="50" spans="1:8" x14ac:dyDescent="0.25">
      <c r="A50" s="137">
        <v>32</v>
      </c>
      <c r="B50" s="138"/>
      <c r="C50" s="139"/>
      <c r="D50" s="26" t="s">
        <v>20</v>
      </c>
      <c r="E50" s="80">
        <v>53000</v>
      </c>
      <c r="F50" s="99">
        <v>55280</v>
      </c>
      <c r="G50" s="99">
        <v>55280</v>
      </c>
      <c r="H50" s="105">
        <f t="shared" si="2"/>
        <v>104.30188679245282</v>
      </c>
    </row>
    <row r="51" spans="1:8" ht="26.25" x14ac:dyDescent="0.25">
      <c r="A51" s="137">
        <v>37</v>
      </c>
      <c r="B51" s="138"/>
      <c r="C51" s="139"/>
      <c r="D51" s="69" t="s">
        <v>77</v>
      </c>
      <c r="E51" s="79">
        <v>0</v>
      </c>
      <c r="F51" s="99">
        <v>75</v>
      </c>
      <c r="G51" s="99">
        <v>75</v>
      </c>
      <c r="H51" s="105">
        <v>0</v>
      </c>
    </row>
    <row r="52" spans="1:8" x14ac:dyDescent="0.25">
      <c r="A52" s="71">
        <v>38</v>
      </c>
      <c r="B52" s="72"/>
      <c r="C52" s="73"/>
      <c r="D52" s="100" t="s">
        <v>126</v>
      </c>
      <c r="E52" s="79">
        <v>0</v>
      </c>
      <c r="F52" s="99">
        <v>275</v>
      </c>
      <c r="G52" s="99">
        <v>275</v>
      </c>
      <c r="H52" s="105">
        <v>0</v>
      </c>
    </row>
    <row r="53" spans="1:8" x14ac:dyDescent="0.25">
      <c r="A53" s="143" t="s">
        <v>99</v>
      </c>
      <c r="B53" s="144"/>
      <c r="C53" s="145"/>
      <c r="D53" s="37" t="s">
        <v>114</v>
      </c>
      <c r="E53" s="75">
        <f t="shared" ref="E53:G53" si="17">E54</f>
        <v>1000</v>
      </c>
      <c r="F53" s="92">
        <f t="shared" si="17"/>
        <v>7182</v>
      </c>
      <c r="G53" s="92">
        <f t="shared" si="17"/>
        <v>7182</v>
      </c>
      <c r="H53" s="78">
        <f t="shared" si="2"/>
        <v>718.2</v>
      </c>
    </row>
    <row r="54" spans="1:8" x14ac:dyDescent="0.25">
      <c r="A54" s="134">
        <v>3</v>
      </c>
      <c r="B54" s="135"/>
      <c r="C54" s="136"/>
      <c r="D54" s="26" t="s">
        <v>9</v>
      </c>
      <c r="E54" s="77">
        <f>E56</f>
        <v>1000</v>
      </c>
      <c r="F54" s="95">
        <f>F56+F55</f>
        <v>7182</v>
      </c>
      <c r="G54" s="95">
        <f>G56+G55</f>
        <v>7182</v>
      </c>
      <c r="H54" s="105">
        <f t="shared" si="2"/>
        <v>718.2</v>
      </c>
    </row>
    <row r="55" spans="1:8" x14ac:dyDescent="0.25">
      <c r="A55" s="137">
        <v>31</v>
      </c>
      <c r="B55" s="138"/>
      <c r="C55" s="139"/>
      <c r="D55" s="26" t="s">
        <v>10</v>
      </c>
      <c r="E55" s="77">
        <v>0</v>
      </c>
      <c r="F55" s="95">
        <v>2640</v>
      </c>
      <c r="G55" s="95">
        <v>2640</v>
      </c>
      <c r="H55" s="105">
        <v>0</v>
      </c>
    </row>
    <row r="56" spans="1:8" x14ac:dyDescent="0.25">
      <c r="A56" s="137">
        <v>32</v>
      </c>
      <c r="B56" s="138"/>
      <c r="C56" s="139"/>
      <c r="D56" s="26" t="s">
        <v>20</v>
      </c>
      <c r="E56" s="80">
        <v>1000</v>
      </c>
      <c r="F56" s="99">
        <v>4542</v>
      </c>
      <c r="G56" s="99">
        <v>4542</v>
      </c>
      <c r="H56" s="105">
        <f t="shared" si="2"/>
        <v>454.2</v>
      </c>
    </row>
    <row r="57" spans="1:8" ht="15" customHeight="1" x14ac:dyDescent="0.25">
      <c r="A57" s="143" t="s">
        <v>99</v>
      </c>
      <c r="B57" s="144"/>
      <c r="C57" s="145"/>
      <c r="D57" s="37" t="s">
        <v>114</v>
      </c>
      <c r="E57" s="80">
        <f t="shared" ref="E57:G58" si="18">E58</f>
        <v>0</v>
      </c>
      <c r="F57" s="99">
        <f t="shared" si="18"/>
        <v>500</v>
      </c>
      <c r="G57" s="99">
        <f t="shared" si="18"/>
        <v>500</v>
      </c>
      <c r="H57" s="105">
        <v>0</v>
      </c>
    </row>
    <row r="58" spans="1:8" ht="25.5" x14ac:dyDescent="0.25">
      <c r="A58" s="134">
        <v>4</v>
      </c>
      <c r="B58" s="135"/>
      <c r="C58" s="136"/>
      <c r="D58" s="26" t="s">
        <v>11</v>
      </c>
      <c r="E58" s="80">
        <f t="shared" si="18"/>
        <v>0</v>
      </c>
      <c r="F58" s="99">
        <f t="shared" si="18"/>
        <v>500</v>
      </c>
      <c r="G58" s="99">
        <f t="shared" si="18"/>
        <v>500</v>
      </c>
      <c r="H58" s="105">
        <v>0</v>
      </c>
    </row>
    <row r="59" spans="1:8" ht="25.5" x14ac:dyDescent="0.25">
      <c r="A59" s="137">
        <v>42</v>
      </c>
      <c r="B59" s="138"/>
      <c r="C59" s="139"/>
      <c r="D59" s="26" t="s">
        <v>28</v>
      </c>
      <c r="E59" s="80">
        <v>0</v>
      </c>
      <c r="F59" s="99">
        <v>500</v>
      </c>
      <c r="G59" s="99">
        <v>500</v>
      </c>
      <c r="H59" s="105">
        <v>0</v>
      </c>
    </row>
    <row r="60" spans="1:8" x14ac:dyDescent="0.25">
      <c r="A60" s="143" t="s">
        <v>98</v>
      </c>
      <c r="B60" s="144"/>
      <c r="C60" s="145"/>
      <c r="D60" s="37" t="s">
        <v>113</v>
      </c>
      <c r="E60" s="75">
        <f t="shared" ref="E60:G61" si="19">E61</f>
        <v>11000</v>
      </c>
      <c r="F60" s="92">
        <f t="shared" si="19"/>
        <v>11582</v>
      </c>
      <c r="G60" s="92">
        <f t="shared" si="19"/>
        <v>11582</v>
      </c>
      <c r="H60" s="78">
        <f t="shared" si="2"/>
        <v>105.2909090909091</v>
      </c>
    </row>
    <row r="61" spans="1:8" ht="25.5" x14ac:dyDescent="0.25">
      <c r="A61" s="134">
        <v>4</v>
      </c>
      <c r="B61" s="135"/>
      <c r="C61" s="136"/>
      <c r="D61" s="26" t="s">
        <v>11</v>
      </c>
      <c r="E61" s="77">
        <f t="shared" si="19"/>
        <v>11000</v>
      </c>
      <c r="F61" s="95">
        <f t="shared" si="19"/>
        <v>11582</v>
      </c>
      <c r="G61" s="95">
        <f t="shared" si="19"/>
        <v>11582</v>
      </c>
      <c r="H61" s="105">
        <f t="shared" si="2"/>
        <v>105.2909090909091</v>
      </c>
    </row>
    <row r="62" spans="1:8" ht="25.5" x14ac:dyDescent="0.25">
      <c r="A62" s="137">
        <v>42</v>
      </c>
      <c r="B62" s="138"/>
      <c r="C62" s="139"/>
      <c r="D62" s="26" t="s">
        <v>28</v>
      </c>
      <c r="E62" s="80">
        <v>11000</v>
      </c>
      <c r="F62" s="99">
        <v>11582</v>
      </c>
      <c r="G62" s="99">
        <v>11582</v>
      </c>
      <c r="H62" s="105">
        <f t="shared" si="2"/>
        <v>105.2909090909091</v>
      </c>
    </row>
  </sheetData>
  <mergeCells count="58">
    <mergeCell ref="A61:C61"/>
    <mergeCell ref="A62:C62"/>
    <mergeCell ref="A49:C49"/>
    <mergeCell ref="A50:C50"/>
    <mergeCell ref="A51:C51"/>
    <mergeCell ref="A53:C53"/>
    <mergeCell ref="A54:C54"/>
    <mergeCell ref="A55:C55"/>
    <mergeCell ref="A57:C57"/>
    <mergeCell ref="A58:C58"/>
    <mergeCell ref="A59:C59"/>
    <mergeCell ref="A46:C46"/>
    <mergeCell ref="A47:C47"/>
    <mergeCell ref="A48:C48"/>
    <mergeCell ref="A56:C56"/>
    <mergeCell ref="A60:C60"/>
    <mergeCell ref="A40:C40"/>
    <mergeCell ref="A41:C41"/>
    <mergeCell ref="A42:C42"/>
    <mergeCell ref="A44:C44"/>
    <mergeCell ref="A45:C45"/>
    <mergeCell ref="A43:C43"/>
    <mergeCell ref="A35:C35"/>
    <mergeCell ref="A36:C36"/>
    <mergeCell ref="A37:C37"/>
    <mergeCell ref="A38:C38"/>
    <mergeCell ref="A39:C39"/>
    <mergeCell ref="A1:I1"/>
    <mergeCell ref="A25:C25"/>
    <mergeCell ref="A30:C30"/>
    <mergeCell ref="A8:C8"/>
    <mergeCell ref="A9:C9"/>
    <mergeCell ref="A10:C10"/>
    <mergeCell ref="A16:C16"/>
    <mergeCell ref="A6:C6"/>
    <mergeCell ref="A7:C7"/>
    <mergeCell ref="A18:C18"/>
    <mergeCell ref="A19:C19"/>
    <mergeCell ref="A12:C12"/>
    <mergeCell ref="A13:C13"/>
    <mergeCell ref="A14:C14"/>
    <mergeCell ref="A15:C15"/>
    <mergeCell ref="A17:C17"/>
    <mergeCell ref="A3:H3"/>
    <mergeCell ref="A5:C5"/>
    <mergeCell ref="A20:C20"/>
    <mergeCell ref="A21:C21"/>
    <mergeCell ref="A22:C22"/>
    <mergeCell ref="A23:C23"/>
    <mergeCell ref="A24:C24"/>
    <mergeCell ref="A26:C26"/>
    <mergeCell ref="A27:C27"/>
    <mergeCell ref="A28:C28"/>
    <mergeCell ref="A29:C29"/>
    <mergeCell ref="A31:C31"/>
    <mergeCell ref="A32:C32"/>
    <mergeCell ref="A33:C33"/>
    <mergeCell ref="A34:C34"/>
  </mergeCells>
  <pageMargins left="0.7" right="0.7" top="0.75" bottom="0.75" header="0.3" footer="0.3"/>
  <pageSetup paperSize="9" scale="5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Ana Kovačec</cp:lastModifiedBy>
  <cp:lastPrinted>2024-09-23T07:44:52Z</cp:lastPrinted>
  <dcterms:created xsi:type="dcterms:W3CDTF">2022-08-12T12:51:27Z</dcterms:created>
  <dcterms:modified xsi:type="dcterms:W3CDTF">2024-09-23T07:50:09Z</dcterms:modified>
</cp:coreProperties>
</file>