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95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37" i="1"/>
  <c r="F13"/>
  <c r="G68"/>
  <c r="F45"/>
  <c r="F93"/>
  <c r="F94"/>
  <c r="F92"/>
  <c r="F87"/>
  <c r="F88"/>
  <c r="F89"/>
  <c r="F91"/>
  <c r="F95"/>
  <c r="F96"/>
  <c r="F97"/>
  <c r="F86"/>
  <c r="F74"/>
  <c r="F73"/>
  <c r="F64"/>
  <c r="F63"/>
  <c r="F60"/>
  <c r="F59"/>
  <c r="F58"/>
  <c r="F25"/>
  <c r="G25"/>
  <c r="F80"/>
  <c r="F79"/>
  <c r="D68"/>
  <c r="D25"/>
  <c r="D20"/>
  <c r="G20" s="1"/>
  <c r="D52"/>
  <c r="D45"/>
  <c r="D38"/>
  <c r="D13"/>
  <c r="G21"/>
  <c r="G22"/>
  <c r="G23"/>
  <c r="G24"/>
  <c r="G28"/>
  <c r="G30"/>
  <c r="G31"/>
  <c r="G32"/>
  <c r="G35"/>
  <c r="G36"/>
  <c r="G38"/>
  <c r="G40"/>
  <c r="G44"/>
  <c r="G46"/>
  <c r="G47"/>
  <c r="G53"/>
  <c r="G52" s="1"/>
  <c r="F52" s="1"/>
  <c r="G55"/>
  <c r="G57"/>
  <c r="G61"/>
  <c r="G62"/>
  <c r="G66"/>
  <c r="G69"/>
  <c r="G70"/>
  <c r="F70" s="1"/>
  <c r="G71"/>
  <c r="G72"/>
  <c r="G75"/>
  <c r="G76"/>
  <c r="G77"/>
  <c r="G78"/>
  <c r="G79"/>
  <c r="G80"/>
  <c r="G81"/>
  <c r="G82"/>
  <c r="G83"/>
  <c r="G84"/>
  <c r="G85"/>
  <c r="G89"/>
  <c r="G90"/>
  <c r="F90" s="1"/>
  <c r="F66"/>
  <c r="F69"/>
  <c r="F75"/>
  <c r="F76"/>
  <c r="F77"/>
  <c r="F78"/>
  <c r="F81"/>
  <c r="F82"/>
  <c r="F83"/>
  <c r="F84"/>
  <c r="F85"/>
  <c r="F24"/>
  <c r="F28"/>
  <c r="F35"/>
  <c r="F36"/>
  <c r="F38"/>
  <c r="F40"/>
  <c r="F44"/>
  <c r="F46"/>
  <c r="F47"/>
  <c r="F61"/>
  <c r="F62"/>
  <c r="G12"/>
  <c r="G14"/>
  <c r="G15"/>
  <c r="G16"/>
  <c r="G17"/>
  <c r="F12"/>
  <c r="F15"/>
  <c r="F16"/>
  <c r="F17"/>
  <c r="D37" l="1"/>
</calcChain>
</file>

<file path=xl/sharedStrings.xml><?xml version="1.0" encoding="utf-8"?>
<sst xmlns="http://schemas.openxmlformats.org/spreadsheetml/2006/main" count="214" uniqueCount="172">
  <si>
    <t>Predmet   nabave</t>
  </si>
  <si>
    <t>1.</t>
  </si>
  <si>
    <t>Službena putovanja</t>
  </si>
  <si>
    <t>1.1.</t>
  </si>
  <si>
    <t>Stručno usavršavanje zaposlenika</t>
  </si>
  <si>
    <t xml:space="preserve"> 2.</t>
  </si>
  <si>
    <t>Uredski materijal i ostali materijalni rashodi</t>
  </si>
  <si>
    <t xml:space="preserve"> 2.1.</t>
  </si>
  <si>
    <t>Uredski materijal</t>
  </si>
  <si>
    <t xml:space="preserve"> 2.2.</t>
  </si>
  <si>
    <t>Literatura (publikacije,časopisi,glasila,knjige)</t>
  </si>
  <si>
    <t xml:space="preserve"> 2.3.</t>
  </si>
  <si>
    <t>Materijal i sredstva za čišćenje</t>
  </si>
  <si>
    <t xml:space="preserve"> 2.4.</t>
  </si>
  <si>
    <t>Materijal za hig. potrebe i njegu</t>
  </si>
  <si>
    <t xml:space="preserve"> 3.</t>
  </si>
  <si>
    <t>Materijal i sirovine</t>
  </si>
  <si>
    <t xml:space="preserve"> 3.1.</t>
  </si>
  <si>
    <t xml:space="preserve"> 3.2.</t>
  </si>
  <si>
    <t xml:space="preserve"> 3.3.</t>
  </si>
  <si>
    <t xml:space="preserve"> 3.4.</t>
  </si>
  <si>
    <t xml:space="preserve"> 3.5.</t>
  </si>
  <si>
    <t>Namirnice u školskoj kuhinji</t>
  </si>
  <si>
    <t>Pekarski proizvodi</t>
  </si>
  <si>
    <t>Meso i mesni proizvodi</t>
  </si>
  <si>
    <t>Mlijeko,mliječni namazi,čaj,sokovi,voće</t>
  </si>
  <si>
    <t>Ostali prehrambeni proizvodi</t>
  </si>
  <si>
    <t xml:space="preserve"> 4.</t>
  </si>
  <si>
    <t>Energija</t>
  </si>
  <si>
    <t xml:space="preserve"> 4.1.</t>
  </si>
  <si>
    <t xml:space="preserve"> 4.2.</t>
  </si>
  <si>
    <t>Plin</t>
  </si>
  <si>
    <t xml:space="preserve"> 4.3.</t>
  </si>
  <si>
    <t>Motorni benzin i dizel gorivo</t>
  </si>
  <si>
    <t>.</t>
  </si>
  <si>
    <t xml:space="preserve">         </t>
  </si>
  <si>
    <t xml:space="preserve"> 5.</t>
  </si>
  <si>
    <t xml:space="preserve">               </t>
  </si>
  <si>
    <t>Materijal i dijelovi za tek. i inv. održavanje</t>
  </si>
  <si>
    <t xml:space="preserve"> 5.1.</t>
  </si>
  <si>
    <t xml:space="preserve">          </t>
  </si>
  <si>
    <t xml:space="preserve">Materijal i dijelovi za tek. i inv. održ. građ. objekata </t>
  </si>
  <si>
    <t xml:space="preserve"> 5.2.</t>
  </si>
  <si>
    <t>Materijal i dijelovi za tek.  i inv. održ. opreme</t>
  </si>
  <si>
    <t xml:space="preserve"> 6.</t>
  </si>
  <si>
    <t>Sitni inventar</t>
  </si>
  <si>
    <t xml:space="preserve"> 6.1.</t>
  </si>
  <si>
    <t xml:space="preserve"> 7.</t>
  </si>
  <si>
    <t xml:space="preserve">Službena,radna i zaštitna odjeća  </t>
  </si>
  <si>
    <t xml:space="preserve"> 7.1.</t>
  </si>
  <si>
    <t>Službena,radna i zaštitna odjeća</t>
  </si>
  <si>
    <t xml:space="preserve"> </t>
  </si>
  <si>
    <t xml:space="preserve"> 8.</t>
  </si>
  <si>
    <t>Usluge telefona,pošte i prijevoza</t>
  </si>
  <si>
    <t xml:space="preserve"> 8.1.</t>
  </si>
  <si>
    <t>Usluge telefona i telefaxa</t>
  </si>
  <si>
    <t xml:space="preserve"> 8.2.</t>
  </si>
  <si>
    <t>Usluge interneta</t>
  </si>
  <si>
    <t xml:space="preserve"> 8.3.</t>
  </si>
  <si>
    <t>Poštarina</t>
  </si>
  <si>
    <t xml:space="preserve"> 8.4.</t>
  </si>
  <si>
    <t>8.5.</t>
  </si>
  <si>
    <t>Prijevoz učenika</t>
  </si>
  <si>
    <t>Terenska i izvanučionička nastava</t>
  </si>
  <si>
    <t xml:space="preserve"> 9.</t>
  </si>
  <si>
    <t>Usluge tekućeg i investicijskog održavanja</t>
  </si>
  <si>
    <t xml:space="preserve"> 9.1.</t>
  </si>
  <si>
    <t>Usluge tek. I inv. održavanja građ. objekata</t>
  </si>
  <si>
    <t xml:space="preserve"> 9.2.</t>
  </si>
  <si>
    <t>Usluge tek. I inv. održavanja opreme</t>
  </si>
  <si>
    <t xml:space="preserve"> 9.3.</t>
  </si>
  <si>
    <t>Ostale usluge tek. I inv. održavanja</t>
  </si>
  <si>
    <t>10.</t>
  </si>
  <si>
    <t>Usluge promidžbe i informiranja</t>
  </si>
  <si>
    <t>10.1.</t>
  </si>
  <si>
    <t>Tisak (natječaji i oglasi)</t>
  </si>
  <si>
    <t>10.2.</t>
  </si>
  <si>
    <t>Ostale usluge promidžbe i informiranja</t>
  </si>
  <si>
    <t>11.</t>
  </si>
  <si>
    <t>Komunalne usluge</t>
  </si>
  <si>
    <t>11.1.</t>
  </si>
  <si>
    <t>Opskrba vodom</t>
  </si>
  <si>
    <t>11.2.</t>
  </si>
  <si>
    <t>Iznošenje i odvoz smeća</t>
  </si>
  <si>
    <t>11.3.</t>
  </si>
  <si>
    <t>Deratizacija i dezinsekcija</t>
  </si>
  <si>
    <t>11.4.</t>
  </si>
  <si>
    <t>Dimnjačarske i ekološke usluge</t>
  </si>
  <si>
    <t>11.5.</t>
  </si>
  <si>
    <t>Ostale komunalne usluge</t>
  </si>
  <si>
    <t>12.</t>
  </si>
  <si>
    <t>Zdravstvene i veterinarske usluge</t>
  </si>
  <si>
    <t>12.1.</t>
  </si>
  <si>
    <t>Zdravstveni pregledi</t>
  </si>
  <si>
    <t>12.2.</t>
  </si>
  <si>
    <t>Laboratorijske usluge</t>
  </si>
  <si>
    <t>13.</t>
  </si>
  <si>
    <t>Intelektualne i osobne usluge</t>
  </si>
  <si>
    <t>13.1.</t>
  </si>
  <si>
    <t>Ostale intelektualne usluge</t>
  </si>
  <si>
    <t>14.</t>
  </si>
  <si>
    <t>Računalne usluge</t>
  </si>
  <si>
    <t>14.1.</t>
  </si>
  <si>
    <t>15.</t>
  </si>
  <si>
    <t>Ostale usluge</t>
  </si>
  <si>
    <t>15.1.</t>
  </si>
  <si>
    <t>15.2.</t>
  </si>
  <si>
    <t>Usluge kopiranja,izrada fotografija</t>
  </si>
  <si>
    <t>Nespomenute usluge</t>
  </si>
  <si>
    <t>OSTALI NESPOMENUTI RASHODI POSLOVANJA</t>
  </si>
  <si>
    <t>16.</t>
  </si>
  <si>
    <t>Premije osiguranja</t>
  </si>
  <si>
    <t>16.1.</t>
  </si>
  <si>
    <t>Premije osiguranja ostale imovine</t>
  </si>
  <si>
    <t>17.</t>
  </si>
  <si>
    <t>Reprezentacija</t>
  </si>
  <si>
    <t>17.1.</t>
  </si>
  <si>
    <t>18.</t>
  </si>
  <si>
    <t>Članarina</t>
  </si>
  <si>
    <t>18.1.</t>
  </si>
  <si>
    <t>Tuzemne članarine</t>
  </si>
  <si>
    <t>19.</t>
  </si>
  <si>
    <t>Ostali nespomenuti rashodi poslovanja</t>
  </si>
  <si>
    <t>19.1.</t>
  </si>
  <si>
    <t>FINANCIJSKI RASHODI</t>
  </si>
  <si>
    <t>OSTALI FINANCIJSKI RASHODI</t>
  </si>
  <si>
    <t>20.</t>
  </si>
  <si>
    <t>Bankarske usluge i usluge platnog prometa</t>
  </si>
  <si>
    <t>20.1.</t>
  </si>
  <si>
    <t>Usluge banaka</t>
  </si>
  <si>
    <t>21.</t>
  </si>
  <si>
    <t>Zatezne kamate iz poslvnih odnosa</t>
  </si>
  <si>
    <t>21.1.</t>
  </si>
  <si>
    <t>Zatezne kamate iz poslovnih odnosa</t>
  </si>
  <si>
    <t>22.</t>
  </si>
  <si>
    <t>Ostali rashodi</t>
  </si>
  <si>
    <t>RASHODI ZA NABAVU DUG. IMOVINE-TEKUĆI PROJEKT</t>
  </si>
  <si>
    <t>POSTROJENJA I OPREMA</t>
  </si>
  <si>
    <t>Uredska oprema i namještaj</t>
  </si>
  <si>
    <t>22.1.</t>
  </si>
  <si>
    <t>Računala i računalna oprema</t>
  </si>
  <si>
    <t>22.2.</t>
  </si>
  <si>
    <t>23.</t>
  </si>
  <si>
    <t>Oprema</t>
  </si>
  <si>
    <t>23.1.</t>
  </si>
  <si>
    <t>KNJIGE</t>
  </si>
  <si>
    <t>24.</t>
  </si>
  <si>
    <t>Knjige u knjižnici</t>
  </si>
  <si>
    <t>24.1.</t>
  </si>
  <si>
    <t>RASHODI ZA DODATNA ULAGANJA –KAPITALNI PRJEKT</t>
  </si>
  <si>
    <t>DODATNA ULAGANJA NA GRAĐEVINSKIM OBJEKTIMA</t>
  </si>
  <si>
    <t>25.</t>
  </si>
  <si>
    <t>Dodatna ulaganja na građevinskim objektima</t>
  </si>
  <si>
    <t>25.1.</t>
  </si>
  <si>
    <t>Red. broj</t>
  </si>
  <si>
    <t>Pozicija plana</t>
  </si>
  <si>
    <t>Fin.plan za 2012.</t>
  </si>
  <si>
    <t>Procijenjena vrijednost bez PDV</t>
  </si>
  <si>
    <t xml:space="preserve">Planirana sredstva (s PDV-om) </t>
  </si>
  <si>
    <t>Postupak i način nabave</t>
  </si>
  <si>
    <t xml:space="preserve">Dodatna ulaganja na građevinskim objektima </t>
  </si>
  <si>
    <t>Električna energija</t>
  </si>
  <si>
    <t>321*</t>
  </si>
  <si>
    <t>Ostali materijal za redovito poslovanje</t>
  </si>
  <si>
    <t>ostali proizvod energije</t>
  </si>
  <si>
    <t>REPUBLIKA HRVATSKA</t>
  </si>
  <si>
    <t>KRAPINSKO-ZAGORSKA ŽUPANIJA</t>
  </si>
  <si>
    <t>PLAN NABAVE ZA 2015. GODINU.</t>
  </si>
  <si>
    <t xml:space="preserve">Na temelju čl.13 Zakona o javnoj nabavi (NN br. 90/11, 83/13, 143/13, 13/14)  te Statuta OŠ Belec Školski odbor OŠ Belec </t>
  </si>
  <si>
    <t>dana 23.12.2014. donosi sljedeći</t>
  </si>
  <si>
    <t>bagatelna nabava (čl. 18. Zakona o javnoj nabavi)</t>
  </si>
  <si>
    <t>Prijevoz učenika ugovra KZŽ javnom nabavom za cijelu županiju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</si>
</sst>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.5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1" xfId="0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4" fontId="1" fillId="0" borderId="2" xfId="0" applyNumberFormat="1" applyFont="1" applyBorder="1" applyAlignment="1">
      <alignment horizontal="right" vertical="top" wrapText="1"/>
    </xf>
    <xf numFmtId="4" fontId="1" fillId="0" borderId="3" xfId="0" applyNumberFormat="1" applyFont="1" applyBorder="1" applyAlignment="1">
      <alignment horizontal="right" vertical="top" wrapText="1"/>
    </xf>
    <xf numFmtId="4" fontId="1" fillId="0" borderId="4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4" fontId="2" fillId="0" borderId="4" xfId="0" applyNumberFormat="1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3" fontId="2" fillId="0" borderId="4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7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1" fillId="0" borderId="8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1" fillId="0" borderId="8" xfId="0" applyFont="1" applyBorder="1" applyAlignment="1">
      <alignment vertical="top" wrapText="1"/>
    </xf>
    <xf numFmtId="0" fontId="2" fillId="0" borderId="10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right" vertical="top" wrapText="1"/>
    </xf>
    <xf numFmtId="4" fontId="2" fillId="0" borderId="14" xfId="0" applyNumberFormat="1" applyFont="1" applyBorder="1" applyAlignment="1">
      <alignment horizontal="right" vertical="top" wrapText="1"/>
    </xf>
    <xf numFmtId="0" fontId="1" fillId="0" borderId="17" xfId="0" applyFont="1" applyBorder="1" applyAlignment="1">
      <alignment horizontal="right" vertical="top" wrapText="1"/>
    </xf>
    <xf numFmtId="0" fontId="2" fillId="0" borderId="17" xfId="0" applyFont="1" applyBorder="1" applyAlignment="1">
      <alignment horizontal="right" vertical="top" wrapText="1"/>
    </xf>
    <xf numFmtId="0" fontId="1" fillId="0" borderId="17" xfId="0" applyFont="1" applyBorder="1" applyAlignment="1">
      <alignment vertical="top" wrapText="1"/>
    </xf>
    <xf numFmtId="0" fontId="2" fillId="0" borderId="18" xfId="0" applyFont="1" applyBorder="1" applyAlignment="1">
      <alignment horizontal="right"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4" fontId="2" fillId="0" borderId="4" xfId="0" applyNumberFormat="1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13" xfId="0" applyFont="1" applyBorder="1" applyAlignment="1">
      <alignment horizontal="right" vertical="top" wrapText="1"/>
    </xf>
    <xf numFmtId="0" fontId="2" fillId="0" borderId="16" xfId="0" applyFont="1" applyBorder="1" applyAlignment="1">
      <alignment horizontal="right" vertical="top" wrapText="1"/>
    </xf>
    <xf numFmtId="0" fontId="2" fillId="0" borderId="19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right" vertical="top" wrapText="1"/>
    </xf>
    <xf numFmtId="0" fontId="1" fillId="0" borderId="26" xfId="0" applyFont="1" applyBorder="1" applyAlignment="1">
      <alignment horizontal="right" vertical="top" wrapText="1"/>
    </xf>
    <xf numFmtId="4" fontId="1" fillId="0" borderId="6" xfId="0" applyNumberFormat="1" applyFont="1" applyBorder="1" applyAlignment="1">
      <alignment horizontal="right" vertical="top" wrapText="1"/>
    </xf>
    <xf numFmtId="0" fontId="1" fillId="0" borderId="27" xfId="0" applyFont="1" applyBorder="1" applyAlignment="1">
      <alignment vertical="top" wrapText="1"/>
    </xf>
    <xf numFmtId="4" fontId="1" fillId="0" borderId="28" xfId="0" applyNumberFormat="1" applyFont="1" applyBorder="1" applyAlignment="1">
      <alignment horizontal="right" vertical="top" wrapText="1"/>
    </xf>
    <xf numFmtId="0" fontId="1" fillId="0" borderId="23" xfId="0" applyFont="1" applyBorder="1" applyAlignment="1">
      <alignment horizontal="right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right" vertical="top" wrapText="1"/>
    </xf>
    <xf numFmtId="0" fontId="1" fillId="0" borderId="32" xfId="0" applyFont="1" applyBorder="1" applyAlignment="1">
      <alignment vertical="top" wrapText="1"/>
    </xf>
    <xf numFmtId="4" fontId="2" fillId="0" borderId="22" xfId="0" applyNumberFormat="1" applyFont="1" applyBorder="1" applyAlignment="1">
      <alignment horizontal="right" vertical="top" wrapText="1"/>
    </xf>
    <xf numFmtId="4" fontId="2" fillId="0" borderId="3" xfId="0" applyNumberFormat="1" applyFont="1" applyBorder="1" applyAlignment="1">
      <alignment horizontal="right" vertical="top" wrapText="1"/>
    </xf>
    <xf numFmtId="4" fontId="2" fillId="0" borderId="28" xfId="0" applyNumberFormat="1" applyFont="1" applyBorder="1" applyAlignment="1">
      <alignment horizontal="right" vertical="top" wrapText="1"/>
    </xf>
    <xf numFmtId="0" fontId="2" fillId="0" borderId="23" xfId="0" applyFont="1" applyBorder="1" applyAlignment="1">
      <alignment horizontal="right" vertical="top" wrapText="1"/>
    </xf>
    <xf numFmtId="0" fontId="2" fillId="0" borderId="30" xfId="0" applyFont="1" applyBorder="1" applyAlignment="1">
      <alignment horizontal="right" vertical="top" wrapText="1"/>
    </xf>
    <xf numFmtId="4" fontId="2" fillId="0" borderId="31" xfId="0" applyNumberFormat="1" applyFont="1" applyBorder="1" applyAlignment="1">
      <alignment horizontal="right" vertical="top" wrapText="1"/>
    </xf>
    <xf numFmtId="0" fontId="2" fillId="0" borderId="32" xfId="0" applyFont="1" applyBorder="1" applyAlignment="1">
      <alignment vertical="top" wrapText="1"/>
    </xf>
    <xf numFmtId="3" fontId="1" fillId="0" borderId="6" xfId="0" applyNumberFormat="1" applyFont="1" applyBorder="1" applyAlignment="1">
      <alignment horizontal="right" vertical="top" wrapText="1"/>
    </xf>
    <xf numFmtId="0" fontId="0" fillId="0" borderId="31" xfId="0" applyBorder="1" applyAlignment="1">
      <alignment vertical="top" wrapText="1"/>
    </xf>
    <xf numFmtId="0" fontId="2" fillId="0" borderId="31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0" fontId="2" fillId="0" borderId="33" xfId="0" applyFont="1" applyBorder="1" applyAlignment="1">
      <alignment horizontal="right" vertical="top" wrapText="1"/>
    </xf>
    <xf numFmtId="0" fontId="2" fillId="0" borderId="34" xfId="0" applyFont="1" applyBorder="1" applyAlignment="1">
      <alignment horizontal="right" vertical="top" wrapText="1"/>
    </xf>
    <xf numFmtId="0" fontId="2" fillId="0" borderId="35" xfId="0" applyFont="1" applyBorder="1" applyAlignment="1">
      <alignment vertical="top" wrapText="1"/>
    </xf>
    <xf numFmtId="4" fontId="2" fillId="0" borderId="36" xfId="0" applyNumberFormat="1" applyFont="1" applyBorder="1" applyAlignment="1">
      <alignment horizontal="right" vertical="top" wrapText="1"/>
    </xf>
    <xf numFmtId="0" fontId="0" fillId="0" borderId="23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1" fillId="0" borderId="38" xfId="0" applyFont="1" applyBorder="1" applyAlignment="1">
      <alignment horizontal="right" vertical="top" wrapText="1"/>
    </xf>
    <xf numFmtId="0" fontId="1" fillId="0" borderId="39" xfId="0" applyFont="1" applyBorder="1" applyAlignment="1">
      <alignment horizontal="right" vertical="top" wrapText="1"/>
    </xf>
    <xf numFmtId="0" fontId="1" fillId="0" borderId="40" xfId="0" applyFont="1" applyBorder="1" applyAlignment="1">
      <alignment vertical="top" wrapText="1"/>
    </xf>
    <xf numFmtId="4" fontId="2" fillId="0" borderId="41" xfId="0" applyNumberFormat="1" applyFont="1" applyBorder="1" applyAlignment="1">
      <alignment horizontal="right" vertical="top" wrapText="1"/>
    </xf>
    <xf numFmtId="0" fontId="2" fillId="0" borderId="25" xfId="0" applyFont="1" applyBorder="1" applyAlignment="1">
      <alignment horizontal="right" vertical="top" wrapText="1"/>
    </xf>
    <xf numFmtId="0" fontId="2" fillId="0" borderId="16" xfId="0" applyFont="1" applyBorder="1" applyAlignment="1">
      <alignment horizontal="right" vertical="top" wrapText="1"/>
    </xf>
    <xf numFmtId="0" fontId="2" fillId="0" borderId="43" xfId="0" applyFont="1" applyBorder="1" applyAlignment="1">
      <alignment horizontal="right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4" fontId="3" fillId="0" borderId="6" xfId="0" applyNumberFormat="1" applyFont="1" applyBorder="1" applyAlignment="1">
      <alignment horizontal="right" vertical="top" wrapText="1"/>
    </xf>
    <xf numFmtId="0" fontId="3" fillId="0" borderId="27" xfId="0" applyFont="1" applyBorder="1" applyAlignment="1">
      <alignment vertical="top" wrapText="1"/>
    </xf>
    <xf numFmtId="4" fontId="3" fillId="0" borderId="28" xfId="0" applyNumberFormat="1" applyFont="1" applyBorder="1" applyAlignment="1">
      <alignment horizontal="right" vertical="top" wrapText="1"/>
    </xf>
    <xf numFmtId="4" fontId="3" fillId="0" borderId="29" xfId="0" applyNumberFormat="1" applyFont="1" applyBorder="1" applyAlignment="1">
      <alignment horizontal="right" vertical="top" wrapText="1"/>
    </xf>
    <xf numFmtId="4" fontId="2" fillId="0" borderId="29" xfId="0" applyNumberFormat="1" applyFont="1" applyBorder="1" applyAlignment="1">
      <alignment horizontal="right" vertical="top" wrapText="1"/>
    </xf>
    <xf numFmtId="4" fontId="0" fillId="0" borderId="0" xfId="0" applyNumberFormat="1"/>
    <xf numFmtId="0" fontId="4" fillId="0" borderId="0" xfId="0" applyFont="1" applyAlignment="1"/>
    <xf numFmtId="0" fontId="0" fillId="0" borderId="0" xfId="0" applyAlignment="1"/>
    <xf numFmtId="0" fontId="5" fillId="0" borderId="0" xfId="0" applyFont="1"/>
    <xf numFmtId="0" fontId="6" fillId="0" borderId="29" xfId="0" applyFont="1" applyBorder="1" applyAlignment="1">
      <alignment vertical="top" wrapText="1"/>
    </xf>
    <xf numFmtId="0" fontId="9" fillId="0" borderId="0" xfId="0" applyFont="1" applyAlignment="1"/>
    <xf numFmtId="0" fontId="10" fillId="0" borderId="15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7" fillId="0" borderId="29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0" fillId="0" borderId="29" xfId="0" applyFont="1" applyBorder="1" applyAlignment="1">
      <alignment vertical="top" wrapText="1"/>
    </xf>
    <xf numFmtId="0" fontId="10" fillId="0" borderId="44" xfId="0" applyFont="1" applyBorder="1" applyAlignment="1">
      <alignment vertical="top" wrapText="1"/>
    </xf>
    <xf numFmtId="0" fontId="10" fillId="0" borderId="24" xfId="0" applyFont="1" applyBorder="1" applyAlignment="1">
      <alignment vertical="top" wrapText="1"/>
    </xf>
    <xf numFmtId="0" fontId="10" fillId="0" borderId="37" xfId="0" applyFont="1" applyBorder="1" applyAlignment="1">
      <alignment vertical="top" wrapText="1"/>
    </xf>
    <xf numFmtId="0" fontId="6" fillId="0" borderId="42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4" fillId="0" borderId="0" xfId="0" applyFont="1" applyAlignment="1"/>
    <xf numFmtId="0" fontId="0" fillId="0" borderId="0" xfId="0" applyAlignment="1"/>
    <xf numFmtId="0" fontId="10" fillId="0" borderId="15" xfId="0" applyFont="1" applyBorder="1" applyAlignment="1">
      <alignment vertical="top" wrapText="1"/>
    </xf>
    <xf numFmtId="0" fontId="10" fillId="0" borderId="24" xfId="0" applyFont="1" applyBorder="1" applyAlignment="1">
      <alignment vertical="top" wrapText="1"/>
    </xf>
    <xf numFmtId="0" fontId="6" fillId="0" borderId="9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98"/>
  <sheetViews>
    <sheetView tabSelected="1" topLeftCell="A22" workbookViewId="0">
      <selection activeCell="G47" sqref="G47"/>
    </sheetView>
  </sheetViews>
  <sheetFormatPr defaultRowHeight="15"/>
  <cols>
    <col min="2" max="2" width="6" customWidth="1"/>
    <col min="3" max="3" width="9" customWidth="1"/>
    <col min="4" max="4" width="11.85546875" hidden="1" customWidth="1"/>
    <col min="5" max="5" width="48.85546875" customWidth="1"/>
    <col min="6" max="6" width="14.5703125" customWidth="1"/>
    <col min="7" max="7" width="14.28515625" customWidth="1"/>
    <col min="8" max="8" width="23.85546875" style="81" bestFit="1" customWidth="1"/>
  </cols>
  <sheetData>
    <row r="1" spans="2:11">
      <c r="B1" t="s">
        <v>165</v>
      </c>
      <c r="E1" s="2"/>
    </row>
    <row r="2" spans="2:11">
      <c r="B2" t="s">
        <v>166</v>
      </c>
    </row>
    <row r="3" spans="2:11">
      <c r="B3" s="77" t="s">
        <v>168</v>
      </c>
      <c r="C3" s="77"/>
      <c r="D3" s="78"/>
      <c r="E3" s="78"/>
      <c r="F3" s="78"/>
      <c r="G3" s="78"/>
      <c r="I3" s="78"/>
      <c r="J3" s="78"/>
      <c r="K3" s="78"/>
    </row>
    <row r="4" spans="2:11">
      <c r="B4" s="97" t="s">
        <v>169</v>
      </c>
      <c r="C4" s="97"/>
      <c r="D4" s="98"/>
      <c r="E4" s="98"/>
      <c r="F4" s="98"/>
      <c r="G4" s="98"/>
      <c r="H4" s="98"/>
      <c r="I4" s="98"/>
      <c r="J4" s="98"/>
      <c r="K4" s="98"/>
    </row>
    <row r="5" spans="2:11">
      <c r="B5" s="77"/>
      <c r="C5" s="77"/>
      <c r="D5" s="78"/>
      <c r="E5" s="78"/>
      <c r="F5" s="78"/>
      <c r="G5" s="78"/>
      <c r="I5" s="78"/>
      <c r="J5" s="78"/>
      <c r="K5" s="78"/>
    </row>
    <row r="6" spans="2:11" ht="15.75">
      <c r="E6" s="79" t="s">
        <v>167</v>
      </c>
    </row>
    <row r="7" spans="2:11">
      <c r="B7" s="103" t="s">
        <v>154</v>
      </c>
      <c r="C7" s="105" t="s">
        <v>155</v>
      </c>
      <c r="D7" s="105" t="s">
        <v>156</v>
      </c>
      <c r="E7" s="105" t="s">
        <v>0</v>
      </c>
      <c r="F7" s="105" t="s">
        <v>157</v>
      </c>
      <c r="G7" s="105" t="s">
        <v>158</v>
      </c>
      <c r="H7" s="101" t="s">
        <v>159</v>
      </c>
    </row>
    <row r="8" spans="2:11">
      <c r="B8" s="103"/>
      <c r="C8" s="105"/>
      <c r="D8" s="105"/>
      <c r="E8" s="105"/>
      <c r="F8" s="105"/>
      <c r="G8" s="105"/>
      <c r="H8" s="101"/>
    </row>
    <row r="9" spans="2:11" ht="15.75" thickBot="1">
      <c r="B9" s="104"/>
      <c r="C9" s="106"/>
      <c r="D9" s="106"/>
      <c r="E9" s="106"/>
      <c r="F9" s="106"/>
      <c r="G9" s="106"/>
      <c r="H9" s="102"/>
    </row>
    <row r="10" spans="2:11" ht="24.75" customHeight="1" thickBot="1">
      <c r="B10" s="34" t="s">
        <v>1</v>
      </c>
      <c r="C10" s="35" t="s">
        <v>162</v>
      </c>
      <c r="D10" s="36">
        <v>9000</v>
      </c>
      <c r="E10" s="37" t="s">
        <v>2</v>
      </c>
      <c r="F10" s="38">
        <v>0</v>
      </c>
      <c r="G10" s="38">
        <v>0</v>
      </c>
      <c r="H10" s="84" t="s">
        <v>170</v>
      </c>
    </row>
    <row r="11" spans="2:11" ht="30.75" customHeight="1">
      <c r="B11" s="30" t="s">
        <v>3</v>
      </c>
      <c r="C11" s="33">
        <v>32131</v>
      </c>
      <c r="D11" s="4">
        <v>4000</v>
      </c>
      <c r="E11" s="23" t="s">
        <v>4</v>
      </c>
      <c r="F11" s="18">
        <v>9000</v>
      </c>
      <c r="G11" s="18">
        <v>9000</v>
      </c>
      <c r="H11" s="85" t="s">
        <v>170</v>
      </c>
    </row>
    <row r="12" spans="2:11" ht="15.75" thickBot="1">
      <c r="B12" s="39"/>
      <c r="C12" s="40"/>
      <c r="D12" s="41"/>
      <c r="E12" s="42"/>
      <c r="F12" s="43">
        <f t="shared" ref="F12:F69" si="0">D12/1.23</f>
        <v>0</v>
      </c>
      <c r="G12" s="43">
        <f t="shared" ref="G12:G72" si="1">D12</f>
        <v>0</v>
      </c>
      <c r="H12" s="86"/>
    </row>
    <row r="13" spans="2:11" ht="24.75" thickBot="1">
      <c r="B13" s="34" t="s">
        <v>5</v>
      </c>
      <c r="C13" s="35">
        <v>3221</v>
      </c>
      <c r="D13" s="36">
        <f>D14+D15+D16+D17+D18</f>
        <v>26000</v>
      </c>
      <c r="E13" s="37" t="s">
        <v>6</v>
      </c>
      <c r="F13" s="45">
        <f>G13/1.25</f>
        <v>13600</v>
      </c>
      <c r="G13" s="45">
        <v>17000</v>
      </c>
      <c r="H13" s="84" t="s">
        <v>170</v>
      </c>
    </row>
    <row r="14" spans="2:11" ht="24">
      <c r="B14" s="30" t="s">
        <v>7</v>
      </c>
      <c r="C14" s="31">
        <v>32211</v>
      </c>
      <c r="D14" s="44">
        <v>11000</v>
      </c>
      <c r="E14" s="32" t="s">
        <v>8</v>
      </c>
      <c r="F14" s="18">
        <v>8800</v>
      </c>
      <c r="G14" s="18">
        <f t="shared" si="1"/>
        <v>11000</v>
      </c>
      <c r="H14" s="87" t="s">
        <v>170</v>
      </c>
    </row>
    <row r="15" spans="2:11" ht="26.25" hidden="1" customHeight="1">
      <c r="B15" s="14" t="s">
        <v>9</v>
      </c>
      <c r="C15" s="20">
        <v>32212</v>
      </c>
      <c r="D15" s="7"/>
      <c r="E15" s="25" t="s">
        <v>10</v>
      </c>
      <c r="F15" s="11">
        <f t="shared" si="0"/>
        <v>0</v>
      </c>
      <c r="G15" s="11">
        <f t="shared" si="1"/>
        <v>0</v>
      </c>
      <c r="H15" s="88"/>
    </row>
    <row r="16" spans="2:11" hidden="1">
      <c r="B16" s="14" t="s">
        <v>11</v>
      </c>
      <c r="C16" s="20">
        <v>32214</v>
      </c>
      <c r="D16" s="7"/>
      <c r="E16" s="25" t="s">
        <v>12</v>
      </c>
      <c r="F16" s="11">
        <f t="shared" si="0"/>
        <v>0</v>
      </c>
      <c r="G16" s="11">
        <f t="shared" si="1"/>
        <v>0</v>
      </c>
      <c r="H16" s="88"/>
    </row>
    <row r="17" spans="2:8" hidden="1">
      <c r="B17" s="14" t="s">
        <v>13</v>
      </c>
      <c r="C17" s="20">
        <v>32216</v>
      </c>
      <c r="D17" s="6"/>
      <c r="E17" s="25" t="s">
        <v>14</v>
      </c>
      <c r="F17" s="11">
        <f t="shared" si="0"/>
        <v>0</v>
      </c>
      <c r="G17" s="11">
        <f t="shared" si="1"/>
        <v>0</v>
      </c>
      <c r="H17" s="88"/>
    </row>
    <row r="18" spans="2:8" ht="24.75" thickBot="1">
      <c r="B18" s="46" t="s">
        <v>9</v>
      </c>
      <c r="C18" s="47">
        <v>32219</v>
      </c>
      <c r="D18" s="48">
        <v>15000</v>
      </c>
      <c r="E18" s="49" t="s">
        <v>163</v>
      </c>
      <c r="F18" s="43">
        <v>4800</v>
      </c>
      <c r="G18" s="43">
        <v>6000</v>
      </c>
      <c r="H18" s="86" t="s">
        <v>170</v>
      </c>
    </row>
    <row r="19" spans="2:8" ht="24.75" thickBot="1">
      <c r="B19" s="34" t="s">
        <v>15</v>
      </c>
      <c r="C19" s="35">
        <v>3222</v>
      </c>
      <c r="D19" s="50">
        <v>200000</v>
      </c>
      <c r="E19" s="37" t="s">
        <v>16</v>
      </c>
      <c r="F19" s="45"/>
      <c r="G19" s="45"/>
      <c r="H19" s="89" t="s">
        <v>170</v>
      </c>
    </row>
    <row r="20" spans="2:8" ht="15.75" thickBot="1">
      <c r="B20" s="68" t="s">
        <v>17</v>
      </c>
      <c r="C20" s="70">
        <v>32229</v>
      </c>
      <c r="D20" s="71">
        <f>D21+D22+D23</f>
        <v>90000</v>
      </c>
      <c r="E20" s="72" t="s">
        <v>22</v>
      </c>
      <c r="F20" s="73">
        <v>72000</v>
      </c>
      <c r="G20" s="74">
        <f t="shared" si="1"/>
        <v>90000</v>
      </c>
      <c r="H20" s="96"/>
    </row>
    <row r="21" spans="2:8">
      <c r="B21" s="14" t="s">
        <v>18</v>
      </c>
      <c r="C21" s="107"/>
      <c r="D21" s="69">
        <v>20000</v>
      </c>
      <c r="E21" s="32" t="s">
        <v>23</v>
      </c>
      <c r="F21" s="18">
        <v>16000</v>
      </c>
      <c r="G21" s="18">
        <f t="shared" si="1"/>
        <v>20000</v>
      </c>
      <c r="H21" s="82"/>
    </row>
    <row r="22" spans="2:8">
      <c r="B22" s="14" t="s">
        <v>19</v>
      </c>
      <c r="C22" s="107"/>
      <c r="D22" s="27">
        <v>10000</v>
      </c>
      <c r="E22" s="25" t="s">
        <v>24</v>
      </c>
      <c r="F22" s="11">
        <v>8000</v>
      </c>
      <c r="G22" s="11">
        <f t="shared" si="1"/>
        <v>10000</v>
      </c>
      <c r="H22" s="83"/>
    </row>
    <row r="23" spans="2:8">
      <c r="B23" s="14" t="s">
        <v>20</v>
      </c>
      <c r="C23" s="107"/>
      <c r="D23" s="27">
        <v>60000</v>
      </c>
      <c r="E23" s="25" t="s">
        <v>25</v>
      </c>
      <c r="F23" s="11">
        <v>48000</v>
      </c>
      <c r="G23" s="11">
        <f t="shared" si="1"/>
        <v>60000</v>
      </c>
      <c r="H23" s="83"/>
    </row>
    <row r="24" spans="2:8" ht="15.75" thickBot="1">
      <c r="B24" s="46" t="s">
        <v>21</v>
      </c>
      <c r="C24" s="108"/>
      <c r="D24" s="51"/>
      <c r="E24" s="49" t="s">
        <v>26</v>
      </c>
      <c r="F24" s="43">
        <f t="shared" si="0"/>
        <v>0</v>
      </c>
      <c r="G24" s="43">
        <f t="shared" si="1"/>
        <v>0</v>
      </c>
      <c r="H24" s="91"/>
    </row>
    <row r="25" spans="2:8" ht="24.75" thickBot="1">
      <c r="B25" s="34" t="s">
        <v>27</v>
      </c>
      <c r="C25" s="35">
        <v>3223</v>
      </c>
      <c r="D25" s="36">
        <f>D26+D27</f>
        <v>105532</v>
      </c>
      <c r="E25" s="37" t="s">
        <v>28</v>
      </c>
      <c r="F25" s="45">
        <f>F26+F27+F29</f>
        <v>83200</v>
      </c>
      <c r="G25" s="45">
        <f>G26+G27+G29</f>
        <v>104000</v>
      </c>
      <c r="H25" s="89" t="s">
        <v>170</v>
      </c>
    </row>
    <row r="26" spans="2:8" ht="24">
      <c r="B26" s="30" t="s">
        <v>29</v>
      </c>
      <c r="C26" s="31">
        <v>32231</v>
      </c>
      <c r="D26" s="44">
        <v>11000</v>
      </c>
      <c r="E26" s="32" t="s">
        <v>161</v>
      </c>
      <c r="F26" s="18">
        <v>10400</v>
      </c>
      <c r="G26" s="18">
        <v>13000</v>
      </c>
      <c r="H26" s="82" t="s">
        <v>170</v>
      </c>
    </row>
    <row r="27" spans="2:8" ht="24">
      <c r="B27" s="14" t="s">
        <v>30</v>
      </c>
      <c r="C27" s="20">
        <v>32233</v>
      </c>
      <c r="D27" s="7">
        <v>94532</v>
      </c>
      <c r="E27" s="25" t="s">
        <v>31</v>
      </c>
      <c r="F27" s="11">
        <v>69600</v>
      </c>
      <c r="G27" s="11">
        <v>87000</v>
      </c>
      <c r="H27" s="83" t="s">
        <v>170</v>
      </c>
    </row>
    <row r="28" spans="2:8">
      <c r="B28" s="14" t="s">
        <v>32</v>
      </c>
      <c r="C28" s="20">
        <v>32234</v>
      </c>
      <c r="D28" s="6"/>
      <c r="E28" s="25" t="s">
        <v>33</v>
      </c>
      <c r="F28" s="11">
        <f t="shared" si="0"/>
        <v>0</v>
      </c>
      <c r="G28" s="11">
        <f t="shared" si="1"/>
        <v>0</v>
      </c>
      <c r="H28" s="83"/>
    </row>
    <row r="29" spans="2:8" ht="24.75" thickBot="1">
      <c r="B29" s="46" t="s">
        <v>34</v>
      </c>
      <c r="C29" s="47">
        <v>32239</v>
      </c>
      <c r="D29" s="52" t="s">
        <v>35</v>
      </c>
      <c r="E29" s="49" t="s">
        <v>164</v>
      </c>
      <c r="F29" s="43">
        <v>3200</v>
      </c>
      <c r="G29" s="43">
        <v>4000</v>
      </c>
      <c r="H29" s="91" t="s">
        <v>170</v>
      </c>
    </row>
    <row r="30" spans="2:8" ht="15.75" thickBot="1">
      <c r="B30" s="34" t="s">
        <v>36</v>
      </c>
      <c r="C30" s="35">
        <v>3224</v>
      </c>
      <c r="D30" s="54" t="s">
        <v>37</v>
      </c>
      <c r="E30" s="37" t="s">
        <v>38</v>
      </c>
      <c r="F30" s="45"/>
      <c r="G30" s="45" t="str">
        <f t="shared" si="1"/>
        <v xml:space="preserve">               </v>
      </c>
      <c r="H30" s="80"/>
    </row>
    <row r="31" spans="2:8">
      <c r="B31" s="30" t="s">
        <v>39</v>
      </c>
      <c r="C31" s="31">
        <v>32241</v>
      </c>
      <c r="D31" s="53" t="s">
        <v>40</v>
      </c>
      <c r="E31" s="32" t="s">
        <v>41</v>
      </c>
      <c r="F31" s="18"/>
      <c r="G31" s="18" t="str">
        <f t="shared" si="1"/>
        <v xml:space="preserve">          </v>
      </c>
      <c r="H31" s="82"/>
    </row>
    <row r="32" spans="2:8" ht="15.75" thickBot="1">
      <c r="B32" s="46" t="s">
        <v>42</v>
      </c>
      <c r="C32" s="47">
        <v>32242</v>
      </c>
      <c r="D32" s="52" t="s">
        <v>40</v>
      </c>
      <c r="E32" s="49" t="s">
        <v>43</v>
      </c>
      <c r="F32" s="43"/>
      <c r="G32" s="43" t="str">
        <f t="shared" si="1"/>
        <v xml:space="preserve">          </v>
      </c>
      <c r="H32" s="91"/>
    </row>
    <row r="33" spans="2:8" ht="15.75" thickBot="1">
      <c r="B33" s="34" t="s">
        <v>44</v>
      </c>
      <c r="C33" s="35">
        <v>3225</v>
      </c>
      <c r="D33" s="36">
        <v>1200</v>
      </c>
      <c r="E33" s="37" t="s">
        <v>45</v>
      </c>
      <c r="F33" s="45"/>
      <c r="G33" s="45"/>
      <c r="H33" s="89"/>
    </row>
    <row r="34" spans="2:8" ht="15.75" thickBot="1">
      <c r="B34" s="55" t="s">
        <v>46</v>
      </c>
      <c r="C34" s="56">
        <v>32251</v>
      </c>
      <c r="D34" s="10">
        <v>2200</v>
      </c>
      <c r="E34" s="57" t="s">
        <v>45</v>
      </c>
      <c r="F34" s="58"/>
      <c r="G34" s="58"/>
      <c r="H34" s="92"/>
    </row>
    <row r="35" spans="2:8" ht="15.75" thickBot="1">
      <c r="B35" s="34" t="s">
        <v>47</v>
      </c>
      <c r="C35" s="35">
        <v>3227</v>
      </c>
      <c r="D35" s="54"/>
      <c r="E35" s="37" t="s">
        <v>48</v>
      </c>
      <c r="F35" s="45">
        <f t="shared" si="0"/>
        <v>0</v>
      </c>
      <c r="G35" s="45">
        <f t="shared" si="1"/>
        <v>0</v>
      </c>
      <c r="H35" s="89"/>
    </row>
    <row r="36" spans="2:8" ht="15.75" thickBot="1">
      <c r="B36" s="55" t="s">
        <v>49</v>
      </c>
      <c r="C36" s="56">
        <v>32271</v>
      </c>
      <c r="D36" s="1"/>
      <c r="E36" s="57" t="s">
        <v>50</v>
      </c>
      <c r="F36" s="58">
        <f t="shared" si="0"/>
        <v>0</v>
      </c>
      <c r="G36" s="58">
        <f t="shared" si="1"/>
        <v>0</v>
      </c>
      <c r="H36" s="92"/>
    </row>
    <row r="37" spans="2:8" ht="15.75" thickBot="1">
      <c r="B37" s="34" t="s">
        <v>51</v>
      </c>
      <c r="C37" s="35">
        <v>323</v>
      </c>
      <c r="D37" s="36">
        <f>D38+D45+D49+D52+D58+D63+D65</f>
        <v>277600</v>
      </c>
      <c r="E37" s="37"/>
      <c r="F37" s="45"/>
      <c r="G37" s="45">
        <f>G38+G45+G49+G52+G58+G63+G65</f>
        <v>280500</v>
      </c>
      <c r="H37" s="89"/>
    </row>
    <row r="38" spans="2:8" ht="15.75" thickBot="1">
      <c r="B38" s="34" t="s">
        <v>52</v>
      </c>
      <c r="C38" s="35">
        <v>3231</v>
      </c>
      <c r="D38" s="36">
        <f>D39+D40+D41+D42+D43</f>
        <v>235500</v>
      </c>
      <c r="E38" s="37" t="s">
        <v>53</v>
      </c>
      <c r="F38" s="45">
        <f t="shared" si="0"/>
        <v>191463.41463414635</v>
      </c>
      <c r="G38" s="75">
        <f t="shared" si="1"/>
        <v>235500</v>
      </c>
      <c r="H38" s="90"/>
    </row>
    <row r="39" spans="2:8" ht="24">
      <c r="B39" s="30" t="s">
        <v>54</v>
      </c>
      <c r="C39" s="67">
        <v>32311</v>
      </c>
      <c r="D39" s="44">
        <v>7500</v>
      </c>
      <c r="E39" s="32" t="s">
        <v>55</v>
      </c>
      <c r="F39" s="18">
        <v>5600</v>
      </c>
      <c r="G39" s="18">
        <v>7000</v>
      </c>
      <c r="H39" s="83" t="s">
        <v>170</v>
      </c>
    </row>
    <row r="40" spans="2:8" ht="24">
      <c r="B40" s="14" t="s">
        <v>56</v>
      </c>
      <c r="C40" s="20">
        <v>32312</v>
      </c>
      <c r="D40" s="6"/>
      <c r="E40" s="25" t="s">
        <v>57</v>
      </c>
      <c r="F40" s="11">
        <f t="shared" si="0"/>
        <v>0</v>
      </c>
      <c r="G40" s="11">
        <f t="shared" si="1"/>
        <v>0</v>
      </c>
      <c r="H40" s="83" t="s">
        <v>170</v>
      </c>
    </row>
    <row r="41" spans="2:8" ht="24">
      <c r="B41" s="14" t="s">
        <v>58</v>
      </c>
      <c r="C41" s="20">
        <v>32313</v>
      </c>
      <c r="D41" s="7">
        <v>1500</v>
      </c>
      <c r="E41" s="25" t="s">
        <v>59</v>
      </c>
      <c r="F41" s="11">
        <v>1200</v>
      </c>
      <c r="G41" s="11">
        <v>1500</v>
      </c>
      <c r="H41" s="83" t="s">
        <v>170</v>
      </c>
    </row>
    <row r="42" spans="2:8" ht="36">
      <c r="B42" s="14" t="s">
        <v>60</v>
      </c>
      <c r="C42" s="20">
        <v>32319</v>
      </c>
      <c r="D42" s="7">
        <v>186500</v>
      </c>
      <c r="E42" s="25" t="s">
        <v>62</v>
      </c>
      <c r="F42" s="11">
        <v>145795.20000000001</v>
      </c>
      <c r="G42" s="11">
        <v>182244</v>
      </c>
      <c r="H42" s="83" t="s">
        <v>171</v>
      </c>
    </row>
    <row r="43" spans="2:8" ht="24">
      <c r="B43" s="14" t="s">
        <v>61</v>
      </c>
      <c r="C43" s="20">
        <v>32319</v>
      </c>
      <c r="D43" s="9">
        <v>40000</v>
      </c>
      <c r="E43" s="25" t="s">
        <v>63</v>
      </c>
      <c r="F43" s="11">
        <v>9600</v>
      </c>
      <c r="G43" s="11">
        <v>12000</v>
      </c>
      <c r="H43" s="83" t="s">
        <v>170</v>
      </c>
    </row>
    <row r="44" spans="2:8" ht="15.75" thickBot="1">
      <c r="B44" s="59"/>
      <c r="C44" s="60"/>
      <c r="D44" s="51"/>
      <c r="E44" s="61"/>
      <c r="F44" s="43">
        <f t="shared" si="0"/>
        <v>0</v>
      </c>
      <c r="G44" s="43">
        <f t="shared" si="1"/>
        <v>0</v>
      </c>
      <c r="H44" s="83"/>
    </row>
    <row r="45" spans="2:8" ht="15.75" thickBot="1">
      <c r="B45" s="34" t="s">
        <v>64</v>
      </c>
      <c r="C45" s="35">
        <v>3232</v>
      </c>
      <c r="D45" s="36">
        <f>D46+D47+D48</f>
        <v>15000</v>
      </c>
      <c r="E45" s="37" t="s">
        <v>65</v>
      </c>
      <c r="F45" s="45">
        <f>G45/1.25</f>
        <v>10400</v>
      </c>
      <c r="G45" s="45">
        <v>13000</v>
      </c>
      <c r="H45" s="89"/>
    </row>
    <row r="46" spans="2:8">
      <c r="B46" s="30" t="s">
        <v>66</v>
      </c>
      <c r="C46" s="31">
        <v>32321</v>
      </c>
      <c r="D46" s="53"/>
      <c r="E46" s="32" t="s">
        <v>67</v>
      </c>
      <c r="F46" s="18">
        <f t="shared" si="0"/>
        <v>0</v>
      </c>
      <c r="G46" s="18">
        <f t="shared" si="1"/>
        <v>0</v>
      </c>
      <c r="H46" s="82"/>
    </row>
    <row r="47" spans="2:8">
      <c r="B47" s="14" t="s">
        <v>68</v>
      </c>
      <c r="C47" s="20">
        <v>32322</v>
      </c>
      <c r="D47" s="7"/>
      <c r="E47" s="25" t="s">
        <v>69</v>
      </c>
      <c r="F47" s="11">
        <f t="shared" si="0"/>
        <v>0</v>
      </c>
      <c r="G47" s="11">
        <f t="shared" si="1"/>
        <v>0</v>
      </c>
      <c r="H47" s="83"/>
    </row>
    <row r="48" spans="2:8" ht="24.75" thickBot="1">
      <c r="B48" s="46" t="s">
        <v>70</v>
      </c>
      <c r="C48" s="47">
        <v>32329</v>
      </c>
      <c r="D48" s="48">
        <v>15000</v>
      </c>
      <c r="E48" s="49" t="s">
        <v>71</v>
      </c>
      <c r="F48" s="43">
        <v>10400</v>
      </c>
      <c r="G48" s="43">
        <v>13000</v>
      </c>
      <c r="H48" s="91" t="s">
        <v>170</v>
      </c>
    </row>
    <row r="49" spans="2:10" ht="24.75" thickBot="1">
      <c r="B49" s="34" t="s">
        <v>72</v>
      </c>
      <c r="C49" s="35">
        <v>3233</v>
      </c>
      <c r="D49" s="36">
        <v>2000</v>
      </c>
      <c r="E49" s="37" t="s">
        <v>73</v>
      </c>
      <c r="F49" s="45">
        <v>800</v>
      </c>
      <c r="G49" s="45">
        <v>1000</v>
      </c>
      <c r="H49" s="89" t="s">
        <v>170</v>
      </c>
    </row>
    <row r="50" spans="2:10">
      <c r="B50" s="30" t="s">
        <v>74</v>
      </c>
      <c r="C50" s="31">
        <v>32332</v>
      </c>
      <c r="D50" s="44">
        <v>2000</v>
      </c>
      <c r="E50" s="32" t="s">
        <v>75</v>
      </c>
      <c r="F50" s="18">
        <v>0</v>
      </c>
      <c r="G50" s="18">
        <v>0</v>
      </c>
      <c r="H50" s="82"/>
    </row>
    <row r="51" spans="2:10" ht="24.75" thickBot="1">
      <c r="B51" s="46" t="s">
        <v>76</v>
      </c>
      <c r="C51" s="47">
        <v>32339</v>
      </c>
      <c r="D51" s="52"/>
      <c r="E51" s="49" t="s">
        <v>77</v>
      </c>
      <c r="F51" s="43">
        <v>800</v>
      </c>
      <c r="G51" s="43">
        <v>1000</v>
      </c>
      <c r="H51" s="91" t="s">
        <v>170</v>
      </c>
    </row>
    <row r="52" spans="2:10" ht="24.75" thickBot="1">
      <c r="B52" s="34" t="s">
        <v>78</v>
      </c>
      <c r="C52" s="35">
        <v>3234</v>
      </c>
      <c r="D52" s="36">
        <f>D53+D54+D55+D56+D57</f>
        <v>15000</v>
      </c>
      <c r="E52" s="37" t="s">
        <v>79</v>
      </c>
      <c r="F52" s="45">
        <f>G52/1.25</f>
        <v>12000</v>
      </c>
      <c r="G52" s="45">
        <f>G53+G54+G55+G56+G57</f>
        <v>15000</v>
      </c>
      <c r="H52" s="89" t="s">
        <v>170</v>
      </c>
    </row>
    <row r="53" spans="2:10" ht="24">
      <c r="B53" s="30" t="s">
        <v>80</v>
      </c>
      <c r="C53" s="31">
        <v>32341</v>
      </c>
      <c r="D53" s="53">
        <v>700</v>
      </c>
      <c r="E53" s="32" t="s">
        <v>81</v>
      </c>
      <c r="F53" s="18">
        <v>560</v>
      </c>
      <c r="G53" s="18">
        <f t="shared" si="1"/>
        <v>700</v>
      </c>
      <c r="H53" s="82" t="s">
        <v>170</v>
      </c>
      <c r="J53" s="76"/>
    </row>
    <row r="54" spans="2:10" ht="24">
      <c r="B54" s="14" t="s">
        <v>82</v>
      </c>
      <c r="C54" s="20">
        <v>32342</v>
      </c>
      <c r="D54" s="7">
        <v>7000</v>
      </c>
      <c r="E54" s="25" t="s">
        <v>83</v>
      </c>
      <c r="F54" s="11">
        <v>7520</v>
      </c>
      <c r="G54" s="11">
        <v>9400</v>
      </c>
      <c r="H54" s="83" t="s">
        <v>170</v>
      </c>
    </row>
    <row r="55" spans="2:10" ht="24">
      <c r="B55" s="14" t="s">
        <v>84</v>
      </c>
      <c r="C55" s="20">
        <v>32343</v>
      </c>
      <c r="D55" s="7">
        <v>1300</v>
      </c>
      <c r="E55" s="25" t="s">
        <v>85</v>
      </c>
      <c r="F55" s="11">
        <v>1040</v>
      </c>
      <c r="G55" s="11">
        <f t="shared" si="1"/>
        <v>1300</v>
      </c>
      <c r="H55" s="83" t="s">
        <v>170</v>
      </c>
    </row>
    <row r="56" spans="2:10" ht="24">
      <c r="B56" s="14" t="s">
        <v>86</v>
      </c>
      <c r="C56" s="20">
        <v>32344</v>
      </c>
      <c r="D56" s="7">
        <v>3800</v>
      </c>
      <c r="E56" s="25" t="s">
        <v>87</v>
      </c>
      <c r="F56" s="11">
        <v>1120</v>
      </c>
      <c r="G56" s="11">
        <v>1400</v>
      </c>
      <c r="H56" s="83" t="s">
        <v>170</v>
      </c>
    </row>
    <row r="57" spans="2:10" ht="24.75" thickBot="1">
      <c r="B57" s="46" t="s">
        <v>88</v>
      </c>
      <c r="C57" s="47">
        <v>32349</v>
      </c>
      <c r="D57" s="48">
        <v>2200</v>
      </c>
      <c r="E57" s="49" t="s">
        <v>89</v>
      </c>
      <c r="F57" s="43">
        <v>2200</v>
      </c>
      <c r="G57" s="43">
        <f t="shared" si="1"/>
        <v>2200</v>
      </c>
      <c r="H57" s="91" t="s">
        <v>170</v>
      </c>
    </row>
    <row r="58" spans="2:10" ht="15.75" thickBot="1">
      <c r="B58" s="34" t="s">
        <v>90</v>
      </c>
      <c r="C58" s="35">
        <v>3236</v>
      </c>
      <c r="D58" s="36">
        <v>5600</v>
      </c>
      <c r="E58" s="37" t="s">
        <v>91</v>
      </c>
      <c r="F58" s="45">
        <f>G58/1.25</f>
        <v>7200</v>
      </c>
      <c r="G58" s="45">
        <v>9000</v>
      </c>
      <c r="H58" s="89"/>
    </row>
    <row r="59" spans="2:10" ht="24">
      <c r="B59" s="30" t="s">
        <v>92</v>
      </c>
      <c r="C59" s="31">
        <v>32361</v>
      </c>
      <c r="D59" s="44">
        <v>3000</v>
      </c>
      <c r="E59" s="32" t="s">
        <v>93</v>
      </c>
      <c r="F59" s="18">
        <f>G59/1.25</f>
        <v>4800</v>
      </c>
      <c r="G59" s="18">
        <v>6000</v>
      </c>
      <c r="H59" s="82" t="s">
        <v>170</v>
      </c>
    </row>
    <row r="60" spans="2:10" ht="24.75" thickBot="1">
      <c r="B60" s="46" t="s">
        <v>94</v>
      </c>
      <c r="C60" s="47">
        <v>32363</v>
      </c>
      <c r="D60" s="48">
        <v>2600</v>
      </c>
      <c r="E60" s="49" t="s">
        <v>95</v>
      </c>
      <c r="F60" s="18">
        <f>G60/1.25</f>
        <v>2400</v>
      </c>
      <c r="G60" s="43">
        <v>3000</v>
      </c>
      <c r="H60" s="91" t="s">
        <v>170</v>
      </c>
    </row>
    <row r="61" spans="2:10" ht="15.75" thickBot="1">
      <c r="B61" s="34" t="s">
        <v>96</v>
      </c>
      <c r="C61" s="35">
        <v>3237</v>
      </c>
      <c r="D61" s="54"/>
      <c r="E61" s="37" t="s">
        <v>97</v>
      </c>
      <c r="F61" s="45">
        <f t="shared" si="0"/>
        <v>0</v>
      </c>
      <c r="G61" s="45">
        <f t="shared" si="1"/>
        <v>0</v>
      </c>
      <c r="H61" s="80"/>
    </row>
    <row r="62" spans="2:10" ht="15.75" thickBot="1">
      <c r="B62" s="55" t="s">
        <v>98</v>
      </c>
      <c r="C62" s="56">
        <v>32379</v>
      </c>
      <c r="D62" s="1"/>
      <c r="E62" s="57" t="s">
        <v>99</v>
      </c>
      <c r="F62" s="58">
        <f t="shared" si="0"/>
        <v>0</v>
      </c>
      <c r="G62" s="58">
        <f t="shared" si="1"/>
        <v>0</v>
      </c>
      <c r="H62" s="92"/>
    </row>
    <row r="63" spans="2:10" ht="15.75" thickBot="1">
      <c r="B63" s="34" t="s">
        <v>100</v>
      </c>
      <c r="C63" s="35">
        <v>3238</v>
      </c>
      <c r="D63" s="36">
        <v>2000</v>
      </c>
      <c r="E63" s="37" t="s">
        <v>101</v>
      </c>
      <c r="F63" s="45">
        <f>G63/1.25</f>
        <v>5600</v>
      </c>
      <c r="G63" s="45">
        <v>7000</v>
      </c>
      <c r="H63" s="80"/>
    </row>
    <row r="64" spans="2:10" ht="24.75" thickBot="1">
      <c r="B64" s="55" t="s">
        <v>102</v>
      </c>
      <c r="C64" s="56">
        <v>32389</v>
      </c>
      <c r="D64" s="10">
        <v>2000</v>
      </c>
      <c r="E64" s="57" t="s">
        <v>101</v>
      </c>
      <c r="F64" s="58">
        <f>G64/1.25</f>
        <v>5600</v>
      </c>
      <c r="G64" s="58">
        <v>7000</v>
      </c>
      <c r="H64" s="92" t="s">
        <v>170</v>
      </c>
    </row>
    <row r="65" spans="2:8" ht="15.75" thickBot="1">
      <c r="B65" s="34" t="s">
        <v>103</v>
      </c>
      <c r="C65" s="35">
        <v>3239</v>
      </c>
      <c r="D65" s="36">
        <v>2500</v>
      </c>
      <c r="E65" s="37" t="s">
        <v>104</v>
      </c>
      <c r="F65" s="45"/>
      <c r="G65" s="45"/>
      <c r="H65" s="80"/>
    </row>
    <row r="66" spans="2:8">
      <c r="B66" s="30" t="s">
        <v>105</v>
      </c>
      <c r="C66" s="31">
        <v>32391</v>
      </c>
      <c r="D66" s="53"/>
      <c r="E66" s="32" t="s">
        <v>107</v>
      </c>
      <c r="F66" s="18">
        <f t="shared" si="0"/>
        <v>0</v>
      </c>
      <c r="G66" s="18">
        <f t="shared" si="1"/>
        <v>0</v>
      </c>
      <c r="H66" s="99"/>
    </row>
    <row r="67" spans="2:8" ht="15.75" thickBot="1">
      <c r="B67" s="46" t="s">
        <v>106</v>
      </c>
      <c r="C67" s="47">
        <v>32399</v>
      </c>
      <c r="D67" s="48">
        <v>2000</v>
      </c>
      <c r="E67" s="49" t="s">
        <v>108</v>
      </c>
      <c r="F67" s="43"/>
      <c r="G67" s="43"/>
      <c r="H67" s="100"/>
    </row>
    <row r="68" spans="2:8" ht="29.25" thickBot="1">
      <c r="B68" s="66"/>
      <c r="C68" s="35">
        <v>329</v>
      </c>
      <c r="D68" s="36">
        <f>D69+D73+D79</f>
        <v>6100</v>
      </c>
      <c r="E68" s="37" t="s">
        <v>109</v>
      </c>
      <c r="F68" s="45"/>
      <c r="G68" s="45">
        <f>G69+G73</f>
        <v>5800</v>
      </c>
      <c r="H68" s="89"/>
    </row>
    <row r="69" spans="2:8" ht="15.75" thickBot="1">
      <c r="B69" s="62" t="s">
        <v>110</v>
      </c>
      <c r="C69" s="63">
        <v>3292</v>
      </c>
      <c r="D69" s="3">
        <v>4300</v>
      </c>
      <c r="E69" s="64" t="s">
        <v>111</v>
      </c>
      <c r="F69" s="65">
        <f t="shared" si="0"/>
        <v>3495.9349593495936</v>
      </c>
      <c r="G69" s="65">
        <f t="shared" si="1"/>
        <v>4300</v>
      </c>
      <c r="H69" s="93"/>
    </row>
    <row r="70" spans="2:8" ht="24">
      <c r="B70" s="30" t="s">
        <v>112</v>
      </c>
      <c r="C70" s="31">
        <v>32922</v>
      </c>
      <c r="D70" s="44">
        <v>4300</v>
      </c>
      <c r="E70" s="32" t="s">
        <v>113</v>
      </c>
      <c r="F70" s="18">
        <f>G70/1.25</f>
        <v>3440</v>
      </c>
      <c r="G70" s="18">
        <f t="shared" si="1"/>
        <v>4300</v>
      </c>
      <c r="H70" s="82" t="s">
        <v>170</v>
      </c>
    </row>
    <row r="71" spans="2:8">
      <c r="B71" s="13" t="s">
        <v>114</v>
      </c>
      <c r="C71" s="19">
        <v>3293</v>
      </c>
      <c r="D71" s="8"/>
      <c r="E71" s="24" t="s">
        <v>115</v>
      </c>
      <c r="F71" s="11"/>
      <c r="G71" s="11">
        <f t="shared" si="1"/>
        <v>0</v>
      </c>
      <c r="H71" s="94"/>
    </row>
    <row r="72" spans="2:8">
      <c r="B72" s="14" t="s">
        <v>116</v>
      </c>
      <c r="C72" s="20">
        <v>32931</v>
      </c>
      <c r="D72" s="6"/>
      <c r="E72" s="25" t="s">
        <v>115</v>
      </c>
      <c r="F72" s="11"/>
      <c r="G72" s="11">
        <f t="shared" si="1"/>
        <v>0</v>
      </c>
      <c r="H72" s="83"/>
    </row>
    <row r="73" spans="2:8">
      <c r="B73" s="13" t="s">
        <v>117</v>
      </c>
      <c r="C73" s="19">
        <v>3294</v>
      </c>
      <c r="D73" s="8">
        <v>300</v>
      </c>
      <c r="E73" s="24" t="s">
        <v>118</v>
      </c>
      <c r="F73" s="11">
        <f>G73/1.25</f>
        <v>1200</v>
      </c>
      <c r="G73" s="11">
        <v>1500</v>
      </c>
      <c r="H73" s="94"/>
    </row>
    <row r="74" spans="2:8" ht="24">
      <c r="B74" s="14" t="s">
        <v>119</v>
      </c>
      <c r="C74" s="20">
        <v>32941</v>
      </c>
      <c r="D74" s="6">
        <v>300</v>
      </c>
      <c r="E74" s="25" t="s">
        <v>120</v>
      </c>
      <c r="F74" s="11">
        <f>G74/1.25</f>
        <v>1200</v>
      </c>
      <c r="G74" s="11">
        <v>1500</v>
      </c>
      <c r="H74" s="83" t="s">
        <v>170</v>
      </c>
    </row>
    <row r="75" spans="2:8">
      <c r="B75" s="13" t="s">
        <v>121</v>
      </c>
      <c r="C75" s="19">
        <v>3299</v>
      </c>
      <c r="D75" s="8"/>
      <c r="E75" s="24" t="s">
        <v>122</v>
      </c>
      <c r="F75" s="11">
        <f t="shared" ref="F75:F85" si="2">D75/1.23</f>
        <v>0</v>
      </c>
      <c r="G75" s="11">
        <f t="shared" ref="G75:G90" si="3">D75</f>
        <v>0</v>
      </c>
      <c r="H75" s="83"/>
    </row>
    <row r="76" spans="2:8">
      <c r="B76" s="14" t="s">
        <v>123</v>
      </c>
      <c r="C76" s="20">
        <v>32999</v>
      </c>
      <c r="D76" s="6"/>
      <c r="E76" s="25" t="s">
        <v>122</v>
      </c>
      <c r="F76" s="11">
        <f t="shared" si="2"/>
        <v>0</v>
      </c>
      <c r="G76" s="11">
        <f t="shared" si="3"/>
        <v>0</v>
      </c>
      <c r="H76" s="83"/>
    </row>
    <row r="77" spans="2:8">
      <c r="B77" s="14"/>
      <c r="C77" s="19">
        <v>34</v>
      </c>
      <c r="D77" s="8"/>
      <c r="E77" s="24" t="s">
        <v>124</v>
      </c>
      <c r="F77" s="11">
        <f t="shared" si="2"/>
        <v>0</v>
      </c>
      <c r="G77" s="11">
        <f t="shared" si="3"/>
        <v>0</v>
      </c>
      <c r="H77" s="94"/>
    </row>
    <row r="78" spans="2:8">
      <c r="B78" s="13"/>
      <c r="C78" s="19">
        <v>343</v>
      </c>
      <c r="D78" s="8"/>
      <c r="E78" s="24" t="s">
        <v>125</v>
      </c>
      <c r="F78" s="11">
        <f t="shared" si="2"/>
        <v>0</v>
      </c>
      <c r="G78" s="11">
        <f t="shared" si="3"/>
        <v>0</v>
      </c>
      <c r="H78" s="94"/>
    </row>
    <row r="79" spans="2:8">
      <c r="B79" s="13" t="s">
        <v>126</v>
      </c>
      <c r="C79" s="19">
        <v>3431</v>
      </c>
      <c r="D79" s="5">
        <v>1500</v>
      </c>
      <c r="E79" s="24" t="s">
        <v>127</v>
      </c>
      <c r="F79" s="11">
        <f>D79</f>
        <v>1500</v>
      </c>
      <c r="G79" s="11">
        <f t="shared" si="3"/>
        <v>1500</v>
      </c>
      <c r="H79" s="94"/>
    </row>
    <row r="80" spans="2:8" ht="24">
      <c r="B80" s="14" t="s">
        <v>128</v>
      </c>
      <c r="C80" s="20">
        <v>34311</v>
      </c>
      <c r="D80" s="7">
        <v>1500</v>
      </c>
      <c r="E80" s="25" t="s">
        <v>129</v>
      </c>
      <c r="F80" s="11">
        <f>D80</f>
        <v>1500</v>
      </c>
      <c r="G80" s="11">
        <f t="shared" si="3"/>
        <v>1500</v>
      </c>
      <c r="H80" s="83" t="s">
        <v>170</v>
      </c>
    </row>
    <row r="81" spans="2:8">
      <c r="B81" s="13" t="s">
        <v>130</v>
      </c>
      <c r="C81" s="19">
        <v>3433</v>
      </c>
      <c r="D81" s="8"/>
      <c r="E81" s="24" t="s">
        <v>131</v>
      </c>
      <c r="F81" s="11">
        <f t="shared" si="2"/>
        <v>0</v>
      </c>
      <c r="G81" s="11">
        <f t="shared" si="3"/>
        <v>0</v>
      </c>
      <c r="H81" s="94"/>
    </row>
    <row r="82" spans="2:8">
      <c r="B82" s="14" t="s">
        <v>132</v>
      </c>
      <c r="C82" s="20">
        <v>34333</v>
      </c>
      <c r="D82" s="6"/>
      <c r="E82" s="25" t="s">
        <v>133</v>
      </c>
      <c r="F82" s="11">
        <f t="shared" si="2"/>
        <v>0</v>
      </c>
      <c r="G82" s="11">
        <f t="shared" si="3"/>
        <v>0</v>
      </c>
      <c r="H82" s="83"/>
    </row>
    <row r="83" spans="2:8">
      <c r="B83" s="13" t="s">
        <v>134</v>
      </c>
      <c r="C83" s="21">
        <v>34349</v>
      </c>
      <c r="D83" s="28"/>
      <c r="E83" s="24" t="s">
        <v>135</v>
      </c>
      <c r="F83" s="11">
        <f t="shared" si="2"/>
        <v>0</v>
      </c>
      <c r="G83" s="11">
        <f t="shared" si="3"/>
        <v>0</v>
      </c>
      <c r="H83" s="83"/>
    </row>
    <row r="84" spans="2:8">
      <c r="B84" s="15"/>
      <c r="C84" s="21"/>
      <c r="D84" s="28"/>
      <c r="E84" s="24"/>
      <c r="F84" s="11">
        <f t="shared" si="2"/>
        <v>0</v>
      </c>
      <c r="G84" s="11">
        <f t="shared" si="3"/>
        <v>0</v>
      </c>
      <c r="H84" s="83"/>
    </row>
    <row r="85" spans="2:8" ht="28.5">
      <c r="B85" s="13"/>
      <c r="C85" s="19">
        <v>42</v>
      </c>
      <c r="D85" s="5">
        <v>7000</v>
      </c>
      <c r="E85" s="24" t="s">
        <v>136</v>
      </c>
      <c r="F85" s="11">
        <f t="shared" si="2"/>
        <v>5691.0569105691056</v>
      </c>
      <c r="G85" s="11">
        <f t="shared" si="3"/>
        <v>7000</v>
      </c>
      <c r="H85" s="94"/>
    </row>
    <row r="86" spans="2:8" ht="24">
      <c r="B86" s="13"/>
      <c r="C86" s="19">
        <v>422</v>
      </c>
      <c r="D86" s="5">
        <v>7000</v>
      </c>
      <c r="E86" s="24" t="s">
        <v>137</v>
      </c>
      <c r="F86" s="11">
        <f>G86/1.25</f>
        <v>4800</v>
      </c>
      <c r="G86" s="11">
        <v>6000</v>
      </c>
      <c r="H86" s="94" t="s">
        <v>170</v>
      </c>
    </row>
    <row r="87" spans="2:8" ht="24">
      <c r="B87" s="13" t="s">
        <v>134</v>
      </c>
      <c r="C87" s="19">
        <v>4221</v>
      </c>
      <c r="D87" s="5">
        <v>7000</v>
      </c>
      <c r="E87" s="24" t="s">
        <v>138</v>
      </c>
      <c r="F87" s="11">
        <f t="shared" ref="F87:F97" si="4">G87/1.25</f>
        <v>4800</v>
      </c>
      <c r="G87" s="11">
        <v>6000</v>
      </c>
      <c r="H87" s="94" t="s">
        <v>170</v>
      </c>
    </row>
    <row r="88" spans="2:8">
      <c r="B88" s="14" t="s">
        <v>139</v>
      </c>
      <c r="C88" s="20">
        <v>42211</v>
      </c>
      <c r="D88" s="7">
        <v>7000</v>
      </c>
      <c r="E88" s="25" t="s">
        <v>140</v>
      </c>
      <c r="F88" s="11">
        <f t="shared" si="4"/>
        <v>0</v>
      </c>
      <c r="G88" s="11">
        <v>0</v>
      </c>
      <c r="H88" s="83"/>
    </row>
    <row r="89" spans="2:8">
      <c r="B89" s="14" t="s">
        <v>141</v>
      </c>
      <c r="C89" s="20">
        <v>42212</v>
      </c>
      <c r="D89" s="6"/>
      <c r="E89" s="25" t="s">
        <v>138</v>
      </c>
      <c r="F89" s="11">
        <f t="shared" si="4"/>
        <v>0</v>
      </c>
      <c r="G89" s="11">
        <f t="shared" si="3"/>
        <v>0</v>
      </c>
      <c r="H89" s="83"/>
    </row>
    <row r="90" spans="2:8">
      <c r="B90" s="13" t="s">
        <v>142</v>
      </c>
      <c r="C90" s="19">
        <v>4227</v>
      </c>
      <c r="D90" s="8"/>
      <c r="E90" s="24" t="s">
        <v>143</v>
      </c>
      <c r="F90" s="11">
        <f t="shared" si="4"/>
        <v>0</v>
      </c>
      <c r="G90" s="11">
        <f t="shared" si="3"/>
        <v>0</v>
      </c>
      <c r="H90" s="83"/>
    </row>
    <row r="91" spans="2:8" ht="24">
      <c r="B91" s="14" t="s">
        <v>144</v>
      </c>
      <c r="C91" s="20">
        <v>42273</v>
      </c>
      <c r="D91" s="6"/>
      <c r="E91" s="25" t="s">
        <v>143</v>
      </c>
      <c r="F91" s="11">
        <f t="shared" si="4"/>
        <v>4000</v>
      </c>
      <c r="G91" s="11">
        <v>5000</v>
      </c>
      <c r="H91" s="83" t="s">
        <v>170</v>
      </c>
    </row>
    <row r="92" spans="2:8">
      <c r="B92" s="13"/>
      <c r="C92" s="19">
        <v>424</v>
      </c>
      <c r="D92" s="8"/>
      <c r="E92" s="24" t="s">
        <v>145</v>
      </c>
      <c r="F92" s="11">
        <f>G92/1.05</f>
        <v>952.38095238095229</v>
      </c>
      <c r="G92" s="11">
        <v>1000</v>
      </c>
      <c r="H92" s="94"/>
    </row>
    <row r="93" spans="2:8">
      <c r="B93" s="13" t="s">
        <v>146</v>
      </c>
      <c r="C93" s="19">
        <v>4241</v>
      </c>
      <c r="D93" s="8"/>
      <c r="E93" s="24" t="s">
        <v>147</v>
      </c>
      <c r="F93" s="11">
        <f t="shared" ref="F93:F94" si="5">G93/1.05</f>
        <v>952.38095238095229</v>
      </c>
      <c r="G93" s="11">
        <v>1000</v>
      </c>
      <c r="H93" s="94"/>
    </row>
    <row r="94" spans="2:8" ht="24">
      <c r="B94" s="14" t="s">
        <v>148</v>
      </c>
      <c r="C94" s="20">
        <v>42411</v>
      </c>
      <c r="D94" s="6"/>
      <c r="E94" s="25" t="s">
        <v>147</v>
      </c>
      <c r="F94" s="11">
        <f t="shared" si="5"/>
        <v>952.38095238095229</v>
      </c>
      <c r="G94" s="11">
        <v>1000</v>
      </c>
      <c r="H94" s="83" t="s">
        <v>170</v>
      </c>
    </row>
    <row r="95" spans="2:8" ht="28.5">
      <c r="B95" s="13"/>
      <c r="C95" s="19">
        <v>45</v>
      </c>
      <c r="D95" s="8"/>
      <c r="E95" s="24" t="s">
        <v>149</v>
      </c>
      <c r="F95" s="11">
        <f t="shared" si="4"/>
        <v>0</v>
      </c>
      <c r="G95" s="12"/>
      <c r="H95" s="83"/>
    </row>
    <row r="96" spans="2:8" ht="28.5">
      <c r="B96" s="13"/>
      <c r="C96" s="19">
        <v>451</v>
      </c>
      <c r="D96" s="8"/>
      <c r="E96" s="24" t="s">
        <v>150</v>
      </c>
      <c r="F96" s="11">
        <f t="shared" si="4"/>
        <v>0</v>
      </c>
      <c r="G96" s="12"/>
      <c r="H96" s="83"/>
    </row>
    <row r="97" spans="2:8">
      <c r="B97" s="13" t="s">
        <v>151</v>
      </c>
      <c r="C97" s="19">
        <v>4511</v>
      </c>
      <c r="D97" s="8"/>
      <c r="E97" s="24" t="s">
        <v>152</v>
      </c>
      <c r="F97" s="11">
        <f t="shared" si="4"/>
        <v>0</v>
      </c>
      <c r="G97" s="12"/>
      <c r="H97" s="83"/>
    </row>
    <row r="98" spans="2:8" ht="15.75" thickBot="1">
      <c r="B98" s="16" t="s">
        <v>153</v>
      </c>
      <c r="C98" s="22">
        <v>45111</v>
      </c>
      <c r="D98" s="29"/>
      <c r="E98" s="26" t="s">
        <v>160</v>
      </c>
      <c r="F98" s="17"/>
      <c r="G98" s="17"/>
      <c r="H98" s="95"/>
    </row>
  </sheetData>
  <mergeCells count="10">
    <mergeCell ref="B4:K4"/>
    <mergeCell ref="H66:H67"/>
    <mergeCell ref="H7:H9"/>
    <mergeCell ref="B7:B9"/>
    <mergeCell ref="C7:C9"/>
    <mergeCell ref="D7:D9"/>
    <mergeCell ref="E7:E9"/>
    <mergeCell ref="F7:F9"/>
    <mergeCell ref="G7:G9"/>
    <mergeCell ref="C21:C24"/>
  </mergeCells>
  <pageMargins left="0.19" right="0.70866141732283472" top="7.0000000000000007E-2" bottom="0.51" header="7.0000000000000007E-2" footer="0.49"/>
  <pageSetup paperSize="9" scale="84" fitToHeight="4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 Belec</dc:creator>
  <cp:lastModifiedBy>Janja Hitrec-Gregoric</cp:lastModifiedBy>
  <cp:lastPrinted>2015-03-23T13:30:04Z</cp:lastPrinted>
  <dcterms:created xsi:type="dcterms:W3CDTF">2011-12-14T09:11:04Z</dcterms:created>
  <dcterms:modified xsi:type="dcterms:W3CDTF">2015-03-23T13:52:32Z</dcterms:modified>
</cp:coreProperties>
</file>