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/>
  <xr:revisionPtr revIDLastSave="0" documentId="13_ncr:1_{AC8648B6-DFBF-4022-9BCD-AC0929DE4FCB}" xr6:coauthVersionLast="37" xr6:coauthVersionMax="37" xr10:uidLastSave="{00000000-0000-0000-0000-000000000000}"/>
  <bookViews>
    <workbookView xWindow="0" yWindow="0" windowWidth="28800" windowHeight="12330" xr2:uid="{00000000-000D-0000-FFFF-FFFF00000000}"/>
  </bookViews>
  <sheets>
    <sheet name="Opći dio" sheetId="2" r:id="rId1"/>
    <sheet name="Plan prihoda" sheetId="3" r:id="rId2"/>
    <sheet name="Plan rashoda" sheetId="4" r:id="rId3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3" l="1"/>
  <c r="K13" i="3" s="1"/>
  <c r="K12" i="3" s="1"/>
  <c r="K18" i="3"/>
  <c r="K17" i="3" s="1"/>
  <c r="K16" i="3" s="1"/>
  <c r="K47" i="3"/>
  <c r="K46" i="3" s="1"/>
  <c r="K45" i="3" s="1"/>
  <c r="K52" i="3"/>
  <c r="K51" i="3" s="1"/>
  <c r="K50" i="3" s="1"/>
  <c r="K11" i="3" l="1"/>
  <c r="L69" i="4"/>
  <c r="J69" i="4"/>
  <c r="I69" i="4"/>
  <c r="I68" i="4" s="1"/>
  <c r="I67" i="4" s="1"/>
  <c r="I66" i="4" s="1"/>
  <c r="L68" i="4"/>
  <c r="L67" i="4" s="1"/>
  <c r="L66" i="4" s="1"/>
  <c r="K68" i="4"/>
  <c r="K67" i="4" s="1"/>
  <c r="J66" i="4" s="1"/>
  <c r="L63" i="4"/>
  <c r="L62" i="4" s="1"/>
  <c r="J63" i="4"/>
  <c r="J62" i="4" s="1"/>
  <c r="I63" i="4"/>
  <c r="I62" i="4" s="1"/>
  <c r="L58" i="4"/>
  <c r="L53" i="4" s="1"/>
  <c r="J58" i="4"/>
  <c r="I58" i="4"/>
  <c r="L54" i="4"/>
  <c r="K54" i="4"/>
  <c r="I54" i="4"/>
  <c r="I53" i="4" s="1"/>
  <c r="L46" i="4"/>
  <c r="L45" i="4" s="1"/>
  <c r="L44" i="4" s="1"/>
  <c r="L43" i="4" s="1"/>
  <c r="J46" i="4"/>
  <c r="I46" i="4"/>
  <c r="I45" i="4" s="1"/>
  <c r="I44" i="4" s="1"/>
  <c r="I43" i="4" s="1"/>
  <c r="J45" i="4"/>
  <c r="J44" i="4" s="1"/>
  <c r="J43" i="4" s="1"/>
  <c r="L41" i="4"/>
  <c r="L40" i="4" s="1"/>
  <c r="L39" i="4" s="1"/>
  <c r="L38" i="4" s="1"/>
  <c r="L37" i="4" s="1"/>
  <c r="J41" i="4"/>
  <c r="I41" i="4"/>
  <c r="I40" i="4" s="1"/>
  <c r="I39" i="4" s="1"/>
  <c r="I38" i="4" s="1"/>
  <c r="I37" i="4" s="1"/>
  <c r="J40" i="4"/>
  <c r="J39" i="4" s="1"/>
  <c r="K38" i="4" s="1"/>
  <c r="J37" i="4" s="1"/>
  <c r="L35" i="4"/>
  <c r="L34" i="4" s="1"/>
  <c r="L33" i="4" s="1"/>
  <c r="L32" i="4" s="1"/>
  <c r="L31" i="4" s="1"/>
  <c r="K35" i="4"/>
  <c r="I35" i="4"/>
  <c r="I34" i="4" s="1"/>
  <c r="I33" i="4" s="1"/>
  <c r="I32" i="4" s="1"/>
  <c r="I31" i="4" s="1"/>
  <c r="K34" i="4"/>
  <c r="K33" i="4" s="1"/>
  <c r="J32" i="4" s="1"/>
  <c r="J31" i="4" s="1"/>
  <c r="L29" i="4"/>
  <c r="K29" i="4"/>
  <c r="I29" i="4"/>
  <c r="L24" i="4"/>
  <c r="K24" i="4"/>
  <c r="K23" i="4" s="1"/>
  <c r="K22" i="4" s="1"/>
  <c r="I24" i="4"/>
  <c r="I23" i="4" s="1"/>
  <c r="I22" i="4" s="1"/>
  <c r="L18" i="4"/>
  <c r="J18" i="4"/>
  <c r="I18" i="4"/>
  <c r="L14" i="4"/>
  <c r="J14" i="4"/>
  <c r="I14" i="4"/>
  <c r="R53" i="3"/>
  <c r="R52" i="3" s="1"/>
  <c r="R51" i="3" s="1"/>
  <c r="R50" i="3" s="1"/>
  <c r="R49" i="3" s="1"/>
  <c r="O52" i="3"/>
  <c r="O51" i="3" s="1"/>
  <c r="O50" i="3" s="1"/>
  <c r="O49" i="3" s="1"/>
  <c r="L49" i="3"/>
  <c r="R48" i="3"/>
  <c r="R47" i="3" s="1"/>
  <c r="R46" i="3" s="1"/>
  <c r="R45" i="3" s="1"/>
  <c r="R44" i="3" s="1"/>
  <c r="O47" i="3"/>
  <c r="O46" i="3" s="1"/>
  <c r="O45" i="3" s="1"/>
  <c r="O44" i="3" s="1"/>
  <c r="M43" i="3" s="1"/>
  <c r="L44" i="3"/>
  <c r="P42" i="3"/>
  <c r="P40" i="3" s="1"/>
  <c r="P39" i="3" s="1"/>
  <c r="R38" i="3" s="1"/>
  <c r="P37" i="3" s="1"/>
  <c r="P36" i="3" s="1"/>
  <c r="M40" i="3"/>
  <c r="M39" i="3" s="1"/>
  <c r="O38" i="3" s="1"/>
  <c r="M37" i="3" s="1"/>
  <c r="M36" i="3" s="1"/>
  <c r="J40" i="3"/>
  <c r="J39" i="3" s="1"/>
  <c r="L38" i="3" s="1"/>
  <c r="J37" i="3" s="1"/>
  <c r="J36" i="3" s="1"/>
  <c r="P35" i="3"/>
  <c r="P33" i="3" s="1"/>
  <c r="J33" i="3"/>
  <c r="J30" i="3" s="1"/>
  <c r="J29" i="3" s="1"/>
  <c r="R32" i="3"/>
  <c r="R31" i="3"/>
  <c r="M30" i="3"/>
  <c r="M29" i="3" s="1"/>
  <c r="O28" i="3" s="1"/>
  <c r="M27" i="3" s="1"/>
  <c r="P26" i="3"/>
  <c r="P24" i="3" s="1"/>
  <c r="P23" i="3" s="1"/>
  <c r="R22" i="3" s="1"/>
  <c r="P21" i="3" s="1"/>
  <c r="M24" i="3"/>
  <c r="M23" i="3" s="1"/>
  <c r="O22" i="3" s="1"/>
  <c r="M21" i="3" s="1"/>
  <c r="M20" i="3" s="1"/>
  <c r="J24" i="3"/>
  <c r="J23" i="3" s="1"/>
  <c r="Q19" i="3"/>
  <c r="Q18" i="3" s="1"/>
  <c r="Q17" i="3" s="1"/>
  <c r="Q16" i="3" s="1"/>
  <c r="N18" i="3"/>
  <c r="N17" i="3" s="1"/>
  <c r="N16" i="3" s="1"/>
  <c r="Q14" i="3"/>
  <c r="Q13" i="3" s="1"/>
  <c r="Q12" i="3" s="1"/>
  <c r="N14" i="3"/>
  <c r="N13" i="3" s="1"/>
  <c r="N12" i="3" s="1"/>
  <c r="L52" i="4" l="1"/>
  <c r="L51" i="4" s="1"/>
  <c r="L50" i="4" s="1"/>
  <c r="L23" i="4"/>
  <c r="L22" i="4" s="1"/>
  <c r="I52" i="4"/>
  <c r="I51" i="4" s="1"/>
  <c r="I50" i="4" s="1"/>
  <c r="I9" i="4" s="1"/>
  <c r="I6" i="4" s="1"/>
  <c r="J13" i="4"/>
  <c r="J12" i="4" s="1"/>
  <c r="J53" i="4"/>
  <c r="J43" i="3"/>
  <c r="P43" i="3"/>
  <c r="P30" i="3"/>
  <c r="P29" i="3" s="1"/>
  <c r="R28" i="3" s="1"/>
  <c r="P27" i="3" s="1"/>
  <c r="I13" i="4"/>
  <c r="I12" i="4" s="1"/>
  <c r="I11" i="4" s="1"/>
  <c r="J52" i="4"/>
  <c r="K51" i="4" s="1"/>
  <c r="J50" i="4" s="1"/>
  <c r="L13" i="4"/>
  <c r="L12" i="4" s="1"/>
  <c r="L11" i="4" s="1"/>
  <c r="L9" i="4" s="1"/>
  <c r="J11" i="4"/>
  <c r="N11" i="3"/>
  <c r="N9" i="3" s="1"/>
  <c r="M6" i="3" s="1"/>
  <c r="J21" i="3"/>
  <c r="J20" i="3" s="1"/>
  <c r="L22" i="3"/>
  <c r="L28" i="3"/>
  <c r="J27" i="3"/>
  <c r="Q11" i="3"/>
  <c r="D43" i="2"/>
  <c r="D42" i="2" s="1"/>
  <c r="C43" i="2"/>
  <c r="C42" i="2" s="1"/>
  <c r="D39" i="2"/>
  <c r="C39" i="2"/>
  <c r="D34" i="2"/>
  <c r="C34" i="2"/>
  <c r="D30" i="2"/>
  <c r="C30" i="2"/>
  <c r="D14" i="2"/>
  <c r="C14" i="2"/>
  <c r="J9" i="4" l="1"/>
  <c r="J6" i="4" s="1"/>
  <c r="P20" i="3"/>
  <c r="Q9" i="3" s="1"/>
  <c r="K9" i="3"/>
  <c r="J6" i="3" s="1"/>
  <c r="Q6" i="3" s="1"/>
  <c r="L6" i="4"/>
  <c r="C29" i="2"/>
  <c r="C47" i="2" s="1"/>
  <c r="D29" i="2"/>
  <c r="D47" i="2" s="1"/>
  <c r="E47" i="2" s="1"/>
  <c r="D21" i="2"/>
  <c r="C21" i="2"/>
  <c r="D18" i="2"/>
  <c r="C18" i="2"/>
  <c r="D16" i="2"/>
  <c r="C16" i="2"/>
  <c r="D11" i="2"/>
  <c r="C11" i="2"/>
  <c r="E42" i="2"/>
  <c r="E40" i="2"/>
  <c r="E39" i="2"/>
  <c r="E38" i="2"/>
  <c r="E37" i="2"/>
  <c r="E36" i="2"/>
  <c r="E35" i="2"/>
  <c r="E34" i="2"/>
  <c r="E33" i="2"/>
  <c r="E32" i="2"/>
  <c r="E31" i="2"/>
  <c r="E30" i="2"/>
  <c r="E22" i="2"/>
  <c r="E20" i="2"/>
  <c r="E17" i="2"/>
  <c r="E13" i="2"/>
  <c r="E12" i="2"/>
  <c r="E29" i="2" l="1"/>
  <c r="E21" i="2"/>
  <c r="D10" i="2"/>
  <c r="C10" i="2"/>
  <c r="E16" i="2"/>
  <c r="E18" i="2"/>
  <c r="E11" i="2"/>
  <c r="E10" i="2" l="1"/>
  <c r="D23" i="2"/>
  <c r="D25" i="2" l="1"/>
  <c r="E25" i="2" s="1"/>
  <c r="E23" i="2"/>
</calcChain>
</file>

<file path=xl/sharedStrings.xml><?xml version="1.0" encoding="utf-8"?>
<sst xmlns="http://schemas.openxmlformats.org/spreadsheetml/2006/main" count="207" uniqueCount="100">
  <si>
    <t>PRIHODI POSLOVANJA</t>
  </si>
  <si>
    <t>RASHODI ZA NABAVU NEFINANCIJSKE IMOVINE</t>
  </si>
  <si>
    <t>KONTO</t>
  </si>
  <si>
    <t>NAZIV</t>
  </si>
  <si>
    <t>PLAN</t>
  </si>
  <si>
    <t>INDEX</t>
  </si>
  <si>
    <t>Prihodi po posebnim propisima</t>
  </si>
  <si>
    <t>Prihodi od prodaje proizvoda i robe te pruženih usluga</t>
  </si>
  <si>
    <t>UKUPNI PRIHODI</t>
  </si>
  <si>
    <t>S V E U K U P N O:</t>
  </si>
  <si>
    <t>RASHODI POSLOVANJA</t>
  </si>
  <si>
    <t>Rashodi za zaposlene</t>
  </si>
  <si>
    <t>Naknade troškova zaposlenima</t>
  </si>
  <si>
    <t>Rashodi za materijal i energiju</t>
  </si>
  <si>
    <t>Rashodi za usluge</t>
  </si>
  <si>
    <t>Ostali nespomenuti rashodi poslovanja</t>
  </si>
  <si>
    <t>Materijalni rashodi</t>
  </si>
  <si>
    <t>Ostali financijski rashodi</t>
  </si>
  <si>
    <t>Financijski rashodi</t>
  </si>
  <si>
    <t>Postrojenja i oprema</t>
  </si>
  <si>
    <t>Rashodi za nabavu proizvedene dugotrajne imovine</t>
  </si>
  <si>
    <t>SVEUKUPNI RASHODI</t>
  </si>
  <si>
    <t>OSNOVNA ŠKOLA BELEC</t>
  </si>
  <si>
    <t>Belec 50, Belec</t>
  </si>
  <si>
    <t>Pomoći iz inozemstva i od subjekata unutar općeg proračuna</t>
  </si>
  <si>
    <t xml:space="preserve">Pomoći proračunu iz drugih proračuna i izvanproračunskim korisnicima </t>
  </si>
  <si>
    <t xml:space="preserve">Pomoći proračunskim korisnicima iz proračuna koji im nije nadležan </t>
  </si>
  <si>
    <t>Prihodi od upravnih i administrativnih pristojbi, pristojbi po posebnim propisima i naknada</t>
  </si>
  <si>
    <t>Prihodi od prodaje proizvoda i robe te pruženih usluga, prihodi od donacija te povrati po protestiranim jamstvima</t>
  </si>
  <si>
    <t>Donacije od pravnih i fizičkih osoba izvan općeg proračuna i povrat donacija po protestiranim jamstvima</t>
  </si>
  <si>
    <t>Prihodi iz nadležnog proračuna za financiranje redovne djelatnosti proračunskih korisnika</t>
  </si>
  <si>
    <t>Prihodi iz nadležnog proračuna i od HZZO-a temeljem ugovornih obveza</t>
  </si>
  <si>
    <t>I. REBALANS</t>
  </si>
  <si>
    <t>RASPOREĐENI VIŠAK IZ 2021.</t>
  </si>
  <si>
    <t>Prihodi od imovine</t>
  </si>
  <si>
    <t>Prihodi od financijske imovine</t>
  </si>
  <si>
    <t>Plaće (Bruto)</t>
  </si>
  <si>
    <t>Ostali rashodi za zaposlene</t>
  </si>
  <si>
    <t>Doprinosi na plaće</t>
  </si>
  <si>
    <t>Knjige, umjetnička djela i ostale izložbene vrijednosti</t>
  </si>
  <si>
    <t>Opći dio</t>
  </si>
  <si>
    <t>Klasa: 400-02/21-01/02</t>
  </si>
  <si>
    <t>Ravnateljica</t>
  </si>
  <si>
    <t>Sveukupno:</t>
  </si>
  <si>
    <t>VRSTA PRIHODA</t>
  </si>
  <si>
    <t>PLANIRANO</t>
  </si>
  <si>
    <t>REBALANS</t>
  </si>
  <si>
    <t>NOVI PLAN</t>
  </si>
  <si>
    <t>Funk. klas.</t>
  </si>
  <si>
    <t xml:space="preserve"> Osnovno obrazovanje</t>
  </si>
  <si>
    <t>Izvor financ.</t>
  </si>
  <si>
    <t>1. OPĆI PRIHODI I PRIMICI</t>
  </si>
  <si>
    <t>1.2. DOPUNSKA SREDSTVA KZŽ</t>
  </si>
  <si>
    <t>6</t>
  </si>
  <si>
    <t>Prihodi poslovanja</t>
  </si>
  <si>
    <t>Prihodi od nadležnog proračuna</t>
  </si>
  <si>
    <t>1.3. DECENTRALIZACIJA</t>
  </si>
  <si>
    <t>2. DONACIJE</t>
  </si>
  <si>
    <t>2.1. DONACIJE</t>
  </si>
  <si>
    <t>2.1. DONACIJE  PRORAČUNSKOG KORISNIKA</t>
  </si>
  <si>
    <t>66</t>
  </si>
  <si>
    <t>Prihodi od prodaje proizvoda i robe te pruženih usluga i prihodi od donacija</t>
  </si>
  <si>
    <t>663</t>
  </si>
  <si>
    <t>Donacije od pravnih i fizičkih osoba izvan općeg proračuna</t>
  </si>
  <si>
    <t>3. VLASTITI PRIHODI</t>
  </si>
  <si>
    <t xml:space="preserve">3.1. VLASTITI PRIHODI </t>
  </si>
  <si>
    <t>3.1.1. VLASTITI PRIHODI - PRORAČUNSKI KORISNICI</t>
  </si>
  <si>
    <t>661</t>
  </si>
  <si>
    <t>4. POSEBNE NAMJENE</t>
  </si>
  <si>
    <t xml:space="preserve">4.3. POSEBNE NAMJENE </t>
  </si>
  <si>
    <t>4.3.1. POSEBNE NAMJENE PRORAČUNSKOG KORISNIKA</t>
  </si>
  <si>
    <t>652</t>
  </si>
  <si>
    <t>5. POMOĆI</t>
  </si>
  <si>
    <t>5.2. MINISTARTSVO</t>
  </si>
  <si>
    <t xml:space="preserve">5.2.1. MINISTARTSVO PRORAČUNSKOG KORISNIKA  </t>
  </si>
  <si>
    <t>Prihodi iz nadležnog proračuna za financiranje rashoda poslovanja</t>
  </si>
  <si>
    <t>5.4. JLS- JEDINICE LOKALNE SAMOUPRAVE</t>
  </si>
  <si>
    <t>5.4.1. JLS- PK- JEDINICA LOKALNE SAMOUPRAVE PRORAČUNSKOG KORISNIKA</t>
  </si>
  <si>
    <t>VRSTA RASHODA</t>
  </si>
  <si>
    <t>3</t>
  </si>
  <si>
    <t>Rashodi poslovanja</t>
  </si>
  <si>
    <t>Plaće (bruto)</t>
  </si>
  <si>
    <t>1.3.DECENTRALIZACIJA</t>
  </si>
  <si>
    <t>Ostali nespomenuti rashodi  poslovanja</t>
  </si>
  <si>
    <t>3.1. VLASTITI PRIHODI</t>
  </si>
  <si>
    <t>3.1. VLASTITI PRIHODI - PRORAČUNSKI KORISNICI</t>
  </si>
  <si>
    <t>32</t>
  </si>
  <si>
    <t>4. PRIHODI ZA POSEBNE NAMJENE</t>
  </si>
  <si>
    <t>4.5. OSTALI NESPOMENUTI PRIHODI -  PRORAČUNSKI KORISNICI</t>
  </si>
  <si>
    <t>5.2.1. MINISTARTSVO PRORAČUNSKOG KORISNIKA</t>
  </si>
  <si>
    <t>Rashodi za nabavu nefinancijske imovine</t>
  </si>
  <si>
    <t>Računovođa</t>
  </si>
  <si>
    <r>
      <t>2.1</t>
    </r>
    <r>
      <rPr>
        <b/>
        <sz val="11"/>
        <color theme="1"/>
        <rFont val="Arial"/>
        <family val="2"/>
        <charset val="238"/>
      </rPr>
      <t xml:space="preserve">. </t>
    </r>
    <r>
      <rPr>
        <b/>
        <sz val="10"/>
        <color theme="1"/>
        <rFont val="Arial"/>
        <family val="2"/>
        <charset val="238"/>
      </rPr>
      <t xml:space="preserve">DONACIJE  </t>
    </r>
  </si>
  <si>
    <t>I. IZMJENA  FINANCIJSKOG PLANA  U 2022. GODINI</t>
  </si>
  <si>
    <t>Urbroj; 2140-85-22-9</t>
  </si>
  <si>
    <t>Predsjednica školskog odbora</t>
  </si>
  <si>
    <t>Nevenka Puklin</t>
  </si>
  <si>
    <t>U Belcu, 15. srpnja 2022.</t>
  </si>
  <si>
    <t xml:space="preserve"> I. izmjena financijskog plana prihoda za 2022. godinu</t>
  </si>
  <si>
    <t xml:space="preserve"> I. izmjena  financijskog plana rashoda za 2022.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</si>
</sst>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n_-;\-* #,##0.00\ _k_n_-;_-* &quot;-&quot;??\ _k_n_-;_-@_-"/>
    <numFmt numFmtId="164" formatCode="#,##0.00;\-#,##0.00;0.00"/>
    <numFmt numFmtId="165" formatCode="_-* #,##0\ _k_n_-;\-* #,##0\ _k_n_-;_-* &quot;-&quot;??\ _k_n_-;_-@_-"/>
  </numFmts>
  <fonts count="3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1"/>
      <name val="Arial"/>
      <family val="2"/>
      <charset val="238"/>
    </font>
    <font>
      <b/>
      <sz val="13"/>
      <name val="Arial"/>
      <family val="2"/>
      <charset val="238"/>
    </font>
    <font>
      <b/>
      <i/>
      <sz val="13"/>
      <name val="Arial"/>
      <family val="2"/>
      <charset val="238"/>
    </font>
    <font>
      <i/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0"/>
      <color indexed="9"/>
      <name val="Arial"/>
      <family val="2"/>
      <charset val="238"/>
    </font>
    <font>
      <b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System"/>
      <family val="2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20"/>
      <color indexed="8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b/>
      <sz val="11"/>
      <color theme="1"/>
      <name val="System"/>
      <charset val="1"/>
    </font>
    <font>
      <b/>
      <sz val="20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0"/>
      </patternFill>
    </fill>
    <fill>
      <patternFill patternType="solid">
        <fgColor theme="0"/>
        <bgColor indexed="9"/>
      </patternFill>
    </fill>
    <fill>
      <patternFill patternType="solid">
        <fgColor indexed="10"/>
        <bgColor indexed="9"/>
      </patternFill>
    </fill>
    <fill>
      <patternFill patternType="solid">
        <fgColor rgb="FF92D050"/>
        <bgColor indexed="10"/>
      </patternFill>
    </fill>
    <fill>
      <patternFill patternType="solid">
        <fgColor rgb="FFFFFF00"/>
        <bgColor indexed="10"/>
      </patternFill>
    </fill>
    <fill>
      <patternFill patternType="solid">
        <fgColor rgb="FFFFFFCC"/>
        <bgColor indexed="10"/>
      </patternFill>
    </fill>
    <fill>
      <patternFill patternType="solid">
        <fgColor theme="0" tint="-0.14999847407452621"/>
        <bgColor indexed="10"/>
      </patternFill>
    </fill>
    <fill>
      <patternFill patternType="solid">
        <fgColor theme="0" tint="-4.9989318521683403E-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3"/>
        <bgColor indexed="10"/>
      </patternFill>
    </fill>
    <fill>
      <patternFill patternType="solid">
        <fgColor indexed="10"/>
        <bgColor indexed="10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EAEAEA"/>
        <bgColor indexed="10"/>
      </patternFill>
    </fill>
    <fill>
      <patternFill patternType="solid">
        <fgColor rgb="FFDDDDDD"/>
        <bgColor indexed="10"/>
      </patternFill>
    </fill>
    <fill>
      <patternFill patternType="solid">
        <fgColor rgb="FFFFFF99"/>
        <bgColor indexed="10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43" fontId="19" fillId="0" borderId="0" applyFont="0" applyFill="0" applyBorder="0" applyAlignment="0" applyProtection="0"/>
  </cellStyleXfs>
  <cellXfs count="253">
    <xf numFmtId="0" fontId="0" fillId="0" borderId="0" xfId="0"/>
    <xf numFmtId="0" fontId="5" fillId="0" borderId="0" xfId="0" applyFont="1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0" fontId="4" fillId="0" borderId="3" xfId="0" applyFont="1" applyBorder="1"/>
    <xf numFmtId="3" fontId="4" fillId="0" borderId="3" xfId="0" applyNumberFormat="1" applyFont="1" applyBorder="1"/>
    <xf numFmtId="0" fontId="5" fillId="3" borderId="0" xfId="0" applyFont="1" applyFill="1"/>
    <xf numFmtId="3" fontId="5" fillId="0" borderId="3" xfId="0" applyNumberFormat="1" applyFont="1" applyBorder="1"/>
    <xf numFmtId="0" fontId="6" fillId="0" borderId="0" xfId="0" applyFont="1"/>
    <xf numFmtId="0" fontId="6" fillId="0" borderId="3" xfId="0" applyFont="1" applyBorder="1"/>
    <xf numFmtId="3" fontId="7" fillId="0" borderId="3" xfId="0" applyNumberFormat="1" applyFont="1" applyBorder="1"/>
    <xf numFmtId="3" fontId="3" fillId="0" borderId="3" xfId="0" applyNumberFormat="1" applyFont="1" applyBorder="1" applyAlignment="1">
      <alignment horizontal="right"/>
    </xf>
    <xf numFmtId="0" fontId="8" fillId="0" borderId="0" xfId="0" applyFont="1"/>
    <xf numFmtId="0" fontId="5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 horizontal="right"/>
    </xf>
    <xf numFmtId="0" fontId="9" fillId="0" borderId="0" xfId="0" applyFont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right"/>
    </xf>
    <xf numFmtId="3" fontId="4" fillId="0" borderId="2" xfId="0" applyNumberFormat="1" applyFont="1" applyBorder="1"/>
    <xf numFmtId="0" fontId="3" fillId="0" borderId="1" xfId="0" applyFont="1" applyBorder="1"/>
    <xf numFmtId="0" fontId="3" fillId="0" borderId="2" xfId="0" applyFont="1" applyBorder="1"/>
    <xf numFmtId="1" fontId="4" fillId="3" borderId="3" xfId="0" applyNumberFormat="1" applyFont="1" applyFill="1" applyBorder="1" applyAlignment="1">
      <alignment horizontal="right" vertical="center"/>
    </xf>
    <xf numFmtId="0" fontId="10" fillId="0" borderId="3" xfId="0" applyFont="1" applyBorder="1"/>
    <xf numFmtId="3" fontId="11" fillId="0" borderId="3" xfId="0" applyNumberFormat="1" applyFont="1" applyBorder="1"/>
    <xf numFmtId="0" fontId="7" fillId="0" borderId="3" xfId="0" applyFont="1" applyBorder="1"/>
    <xf numFmtId="1" fontId="5" fillId="0" borderId="3" xfId="0" applyNumberFormat="1" applyFont="1" applyBorder="1"/>
    <xf numFmtId="3" fontId="12" fillId="0" borderId="3" xfId="0" applyNumberFormat="1" applyFont="1" applyBorder="1"/>
    <xf numFmtId="0" fontId="13" fillId="0" borderId="0" xfId="0" applyFont="1" applyBorder="1"/>
    <xf numFmtId="0" fontId="13" fillId="0" borderId="0" xfId="0" applyFont="1"/>
    <xf numFmtId="3" fontId="5" fillId="0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4" fillId="0" borderId="0" xfId="0" applyFont="1"/>
    <xf numFmtId="1" fontId="5" fillId="3" borderId="3" xfId="0" applyNumberFormat="1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left" vertical="center"/>
    </xf>
    <xf numFmtId="3" fontId="7" fillId="3" borderId="3" xfId="0" applyNumberFormat="1" applyFont="1" applyFill="1" applyBorder="1" applyAlignment="1">
      <alignment horizontal="right"/>
    </xf>
    <xf numFmtId="1" fontId="7" fillId="3" borderId="3" xfId="0" applyNumberFormat="1" applyFont="1" applyFill="1" applyBorder="1" applyAlignment="1">
      <alignment horizontal="right" vertical="center"/>
    </xf>
    <xf numFmtId="0" fontId="7" fillId="3" borderId="0" xfId="0" applyFont="1" applyFill="1"/>
    <xf numFmtId="0" fontId="5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1" fontId="11" fillId="3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left"/>
    </xf>
    <xf numFmtId="1" fontId="4" fillId="3" borderId="3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3" fontId="4" fillId="0" borderId="3" xfId="0" applyNumberFormat="1" applyFont="1" applyBorder="1" applyAlignment="1">
      <alignment horizontal="right"/>
    </xf>
    <xf numFmtId="0" fontId="5" fillId="0" borderId="3" xfId="6" applyFont="1" applyFill="1" applyBorder="1" applyAlignment="1">
      <alignment horizontal="left" vertical="center" wrapText="1"/>
    </xf>
    <xf numFmtId="0" fontId="15" fillId="0" borderId="0" xfId="0" applyFont="1"/>
    <xf numFmtId="0" fontId="4" fillId="0" borderId="3" xfId="6" applyFont="1" applyFill="1" applyBorder="1" applyAlignment="1">
      <alignment horizontal="left" vertical="center" wrapText="1"/>
    </xf>
    <xf numFmtId="0" fontId="16" fillId="0" borderId="0" xfId="0" applyFont="1"/>
    <xf numFmtId="0" fontId="17" fillId="0" borderId="0" xfId="0" applyFont="1"/>
    <xf numFmtId="0" fontId="2" fillId="0" borderId="3" xfId="7" applyFont="1" applyFill="1" applyBorder="1" applyAlignment="1">
      <alignment horizontal="left" wrapText="1"/>
    </xf>
    <xf numFmtId="0" fontId="16" fillId="0" borderId="0" xfId="0" applyFont="1" applyAlignment="1">
      <alignment horizontal="left"/>
    </xf>
    <xf numFmtId="0" fontId="1" fillId="0" borderId="3" xfId="7" applyFont="1" applyFill="1" applyBorder="1" applyAlignment="1">
      <alignment horizontal="left" wrapText="1"/>
    </xf>
    <xf numFmtId="0" fontId="5" fillId="0" borderId="3" xfId="3" applyFont="1" applyFill="1" applyBorder="1" applyAlignment="1">
      <alignment horizontal="left" vertical="center" wrapText="1"/>
    </xf>
    <xf numFmtId="0" fontId="4" fillId="0" borderId="3" xfId="3" applyFont="1" applyFill="1" applyBorder="1" applyAlignment="1">
      <alignment horizontal="left" vertical="center" wrapText="1"/>
    </xf>
    <xf numFmtId="0" fontId="18" fillId="3" borderId="0" xfId="0" applyFont="1" applyFill="1"/>
    <xf numFmtId="0" fontId="18" fillId="0" borderId="0" xfId="0" applyFont="1"/>
    <xf numFmtId="3" fontId="7" fillId="0" borderId="3" xfId="0" applyNumberFormat="1" applyFont="1" applyBorder="1" applyAlignment="1">
      <alignment horizontal="right"/>
    </xf>
    <xf numFmtId="0" fontId="20" fillId="0" borderId="0" xfId="0" applyFont="1"/>
    <xf numFmtId="43" fontId="22" fillId="4" borderId="0" xfId="8" applyFont="1" applyFill="1" applyAlignment="1">
      <alignment horizontal="center" vertical="top" wrapText="1" readingOrder="1"/>
    </xf>
    <xf numFmtId="0" fontId="0" fillId="5" borderId="0" xfId="0" applyFill="1" applyAlignment="1">
      <alignment vertical="top"/>
    </xf>
    <xf numFmtId="0" fontId="0" fillId="6" borderId="0" xfId="0" applyFill="1" applyAlignment="1">
      <alignment vertical="top"/>
    </xf>
    <xf numFmtId="43" fontId="23" fillId="4" borderId="0" xfId="8" applyFont="1" applyFill="1" applyAlignment="1">
      <alignment horizontal="center" vertical="top" wrapText="1" readingOrder="1"/>
    </xf>
    <xf numFmtId="0" fontId="4" fillId="5" borderId="0" xfId="0" applyFont="1" applyFill="1" applyAlignment="1">
      <alignment vertical="top"/>
    </xf>
    <xf numFmtId="164" fontId="12" fillId="4" borderId="0" xfId="8" applyNumberFormat="1" applyFont="1" applyFill="1" applyAlignment="1">
      <alignment vertical="top"/>
    </xf>
    <xf numFmtId="43" fontId="24" fillId="7" borderId="0" xfId="8" applyFont="1" applyFill="1" applyAlignment="1">
      <alignment horizontal="right" vertical="top" wrapText="1" readingOrder="1"/>
    </xf>
    <xf numFmtId="43" fontId="7" fillId="7" borderId="0" xfId="8" applyFont="1" applyFill="1" applyAlignment="1">
      <alignment horizontal="right" vertical="top" wrapText="1" readingOrder="1"/>
    </xf>
    <xf numFmtId="43" fontId="7" fillId="4" borderId="0" xfId="8" applyFont="1" applyFill="1" applyAlignment="1">
      <alignment horizontal="left" vertical="top" wrapText="1" readingOrder="1"/>
    </xf>
    <xf numFmtId="4" fontId="7" fillId="4" borderId="0" xfId="8" applyNumberFormat="1" applyFont="1" applyFill="1" applyAlignment="1">
      <alignment horizontal="right" vertical="top" wrapText="1" readingOrder="1"/>
    </xf>
    <xf numFmtId="43" fontId="24" fillId="4" borderId="0" xfId="8" applyFont="1" applyFill="1" applyAlignment="1">
      <alignment horizontal="right" vertical="top" wrapText="1" readingOrder="1"/>
    </xf>
    <xf numFmtId="43" fontId="7" fillId="4" borderId="0" xfId="8" applyFont="1" applyFill="1" applyAlignment="1">
      <alignment horizontal="right" vertical="top" wrapText="1" readingOrder="1"/>
    </xf>
    <xf numFmtId="43" fontId="7" fillId="8" borderId="0" xfId="8" applyFont="1" applyFill="1" applyAlignment="1">
      <alignment horizontal="left" vertical="top" readingOrder="1"/>
    </xf>
    <xf numFmtId="43" fontId="7" fillId="8" borderId="0" xfId="8" applyFont="1" applyFill="1" applyAlignment="1">
      <alignment horizontal="left" vertical="top" wrapText="1" readingOrder="1"/>
    </xf>
    <xf numFmtId="43" fontId="7" fillId="8" borderId="0" xfId="8" applyFont="1" applyFill="1" applyAlignment="1">
      <alignment horizontal="right" vertical="top" wrapText="1" readingOrder="1"/>
    </xf>
    <xf numFmtId="43" fontId="24" fillId="8" borderId="0" xfId="8" applyFont="1" applyFill="1" applyAlignment="1">
      <alignment horizontal="right" vertical="top" wrapText="1" readingOrder="1"/>
    </xf>
    <xf numFmtId="43" fontId="24" fillId="9" borderId="0" xfId="8" applyFont="1" applyFill="1" applyAlignment="1">
      <alignment horizontal="right" vertical="top" wrapText="1" readingOrder="1"/>
    </xf>
    <xf numFmtId="43" fontId="7" fillId="9" borderId="0" xfId="8" applyFont="1" applyFill="1" applyAlignment="1">
      <alignment horizontal="right" vertical="top" wrapText="1" readingOrder="1"/>
    </xf>
    <xf numFmtId="43" fontId="5" fillId="10" borderId="0" xfId="8" applyFont="1" applyFill="1" applyAlignment="1">
      <alignment horizontal="left" vertical="top" wrapText="1" readingOrder="1"/>
    </xf>
    <xf numFmtId="43" fontId="5" fillId="10" borderId="0" xfId="8" applyFont="1" applyFill="1" applyAlignment="1">
      <alignment horizontal="left" vertical="top" wrapText="1" readingOrder="1"/>
    </xf>
    <xf numFmtId="43" fontId="7" fillId="10" borderId="0" xfId="8" applyFont="1" applyFill="1" applyAlignment="1">
      <alignment horizontal="center" vertical="top" wrapText="1" readingOrder="1"/>
    </xf>
    <xf numFmtId="43" fontId="24" fillId="10" borderId="0" xfId="8" applyFont="1" applyFill="1" applyAlignment="1">
      <alignment horizontal="right" vertical="top" wrapText="1" readingOrder="1"/>
    </xf>
    <xf numFmtId="43" fontId="7" fillId="10" borderId="0" xfId="8" applyFont="1" applyFill="1" applyAlignment="1">
      <alignment horizontal="right" vertical="top" wrapText="1" readingOrder="1"/>
    </xf>
    <xf numFmtId="43" fontId="5" fillId="11" borderId="0" xfId="8" applyFont="1" applyFill="1" applyAlignment="1">
      <alignment horizontal="left" vertical="top" wrapText="1" readingOrder="1"/>
    </xf>
    <xf numFmtId="43" fontId="24" fillId="11" borderId="0" xfId="8" applyFont="1" applyFill="1" applyAlignment="1">
      <alignment horizontal="right" vertical="top" wrapText="1" readingOrder="1"/>
    </xf>
    <xf numFmtId="43" fontId="7" fillId="11" borderId="0" xfId="8" applyFont="1" applyFill="1" applyAlignment="1">
      <alignment horizontal="right" vertical="top" wrapText="1" readingOrder="1"/>
    </xf>
    <xf numFmtId="43" fontId="4" fillId="4" borderId="0" xfId="8" applyFont="1" applyFill="1" applyAlignment="1">
      <alignment horizontal="left" vertical="top" wrapText="1" readingOrder="1"/>
    </xf>
    <xf numFmtId="43" fontId="5" fillId="4" borderId="0" xfId="8" applyFont="1" applyFill="1" applyAlignment="1">
      <alignment horizontal="left" vertical="top" wrapText="1" readingOrder="1"/>
    </xf>
    <xf numFmtId="43" fontId="25" fillId="4" borderId="0" xfId="8" applyFont="1" applyFill="1" applyAlignment="1">
      <alignment horizontal="center" vertical="top" wrapText="1" readingOrder="1"/>
    </xf>
    <xf numFmtId="43" fontId="26" fillId="4" borderId="0" xfId="8" applyFont="1" applyFill="1" applyAlignment="1">
      <alignment horizontal="center" vertical="top" wrapText="1" readingOrder="1"/>
    </xf>
    <xf numFmtId="43" fontId="4" fillId="4" borderId="0" xfId="8" applyFont="1" applyFill="1" applyAlignment="1">
      <alignment vertical="top"/>
    </xf>
    <xf numFmtId="43" fontId="21" fillId="4" borderId="0" xfId="8" applyFont="1" applyFill="1" applyAlignment="1">
      <alignment vertical="top"/>
    </xf>
    <xf numFmtId="43" fontId="0" fillId="12" borderId="0" xfId="8" applyFont="1" applyFill="1" applyAlignment="1">
      <alignment vertical="top"/>
    </xf>
    <xf numFmtId="164" fontId="5" fillId="4" borderId="0" xfId="8" applyNumberFormat="1" applyFont="1" applyFill="1" applyAlignment="1">
      <alignment horizontal="right" vertical="top"/>
    </xf>
    <xf numFmtId="43" fontId="4" fillId="10" borderId="0" xfId="8" applyFont="1" applyFill="1" applyAlignment="1">
      <alignment vertical="top"/>
    </xf>
    <xf numFmtId="43" fontId="0" fillId="13" borderId="0" xfId="8" applyFont="1" applyFill="1" applyAlignment="1">
      <alignment vertical="top"/>
    </xf>
    <xf numFmtId="43" fontId="4" fillId="11" borderId="0" xfId="8" applyFont="1" applyFill="1" applyAlignment="1">
      <alignment vertical="top"/>
    </xf>
    <xf numFmtId="43" fontId="0" fillId="14" borderId="0" xfId="8" applyFont="1" applyFill="1" applyAlignment="1">
      <alignment vertical="top"/>
    </xf>
    <xf numFmtId="43" fontId="27" fillId="4" borderId="0" xfId="8" applyFont="1" applyFill="1" applyAlignment="1">
      <alignment horizontal="center" vertical="top" wrapText="1" readingOrder="1"/>
    </xf>
    <xf numFmtId="43" fontId="27" fillId="15" borderId="0" xfId="8" applyFont="1" applyFill="1" applyAlignment="1">
      <alignment horizontal="center" vertical="top" wrapText="1" readingOrder="1"/>
    </xf>
    <xf numFmtId="164" fontId="5" fillId="11" borderId="0" xfId="8" applyNumberFormat="1" applyFont="1" applyFill="1" applyAlignment="1">
      <alignment horizontal="right" vertical="top"/>
    </xf>
    <xf numFmtId="164" fontId="4" fillId="4" borderId="0" xfId="8" applyNumberFormat="1" applyFont="1" applyFill="1" applyAlignment="1">
      <alignment horizontal="right" vertical="top"/>
    </xf>
    <xf numFmtId="43" fontId="21" fillId="13" borderId="0" xfId="8" applyFont="1" applyFill="1" applyAlignment="1">
      <alignment vertical="top"/>
    </xf>
    <xf numFmtId="43" fontId="4" fillId="4" borderId="0" xfId="8" applyFont="1" applyFill="1" applyAlignment="1">
      <alignment vertical="top" wrapText="1"/>
    </xf>
    <xf numFmtId="164" fontId="5" fillId="4" borderId="0" xfId="8" applyNumberFormat="1" applyFont="1" applyFill="1" applyAlignment="1">
      <alignment vertical="top" wrapText="1"/>
    </xf>
    <xf numFmtId="164" fontId="5" fillId="9" borderId="0" xfId="8" applyNumberFormat="1" applyFont="1" applyFill="1" applyAlignment="1">
      <alignment horizontal="right" vertical="top"/>
    </xf>
    <xf numFmtId="4" fontId="5" fillId="5" borderId="0" xfId="0" applyNumberFormat="1" applyFont="1" applyFill="1" applyAlignment="1">
      <alignment vertical="top"/>
    </xf>
    <xf numFmtId="0" fontId="4" fillId="16" borderId="0" xfId="0" applyFont="1" applyFill="1" applyAlignment="1">
      <alignment vertical="top"/>
    </xf>
    <xf numFmtId="4" fontId="5" fillId="16" borderId="0" xfId="0" applyNumberFormat="1" applyFont="1" applyFill="1" applyAlignment="1">
      <alignment vertical="top"/>
    </xf>
    <xf numFmtId="0" fontId="4" fillId="17" borderId="0" xfId="0" applyFont="1" applyFill="1" applyAlignment="1">
      <alignment vertical="top"/>
    </xf>
    <xf numFmtId="4" fontId="5" fillId="17" borderId="0" xfId="0" applyNumberFormat="1" applyFont="1" applyFill="1" applyAlignment="1">
      <alignment vertical="top"/>
    </xf>
    <xf numFmtId="4" fontId="4" fillId="5" borderId="0" xfId="0" applyNumberFormat="1" applyFont="1" applyFill="1" applyAlignment="1">
      <alignment vertical="top"/>
    </xf>
    <xf numFmtId="0" fontId="0" fillId="6" borderId="0" xfId="0" applyFill="1" applyAlignment="1">
      <alignment horizontal="right" vertical="top"/>
    </xf>
    <xf numFmtId="0" fontId="19" fillId="0" borderId="0" xfId="0" applyFont="1"/>
    <xf numFmtId="0" fontId="19" fillId="3" borderId="0" xfId="0" applyFont="1" applyFill="1"/>
    <xf numFmtId="0" fontId="19" fillId="5" borderId="0" xfId="0" applyFont="1" applyFill="1" applyAlignment="1">
      <alignment vertical="top"/>
    </xf>
    <xf numFmtId="0" fontId="19" fillId="5" borderId="0" xfId="0" applyFont="1" applyFill="1" applyAlignment="1">
      <alignment horizontal="right" vertical="top"/>
    </xf>
    <xf numFmtId="164" fontId="30" fillId="4" borderId="0" xfId="8" applyNumberFormat="1" applyFont="1" applyFill="1" applyAlignment="1">
      <alignment horizontal="right" vertical="top"/>
    </xf>
    <xf numFmtId="43" fontId="18" fillId="4" borderId="0" xfId="8" applyFont="1" applyFill="1" applyAlignment="1">
      <alignment horizontal="left" vertical="top" wrapText="1" readingOrder="1"/>
    </xf>
    <xf numFmtId="43" fontId="18" fillId="4" borderId="0" xfId="8" applyFont="1" applyFill="1" applyAlignment="1">
      <alignment horizontal="right" vertical="top" wrapText="1" readingOrder="1"/>
    </xf>
    <xf numFmtId="43" fontId="15" fillId="7" borderId="0" xfId="8" applyFont="1" applyFill="1" applyAlignment="1">
      <alignment horizontal="left" vertical="top" wrapText="1" readingOrder="1"/>
    </xf>
    <xf numFmtId="164" fontId="15" fillId="7" borderId="0" xfId="8" applyNumberFormat="1" applyFont="1" applyFill="1" applyAlignment="1">
      <alignment horizontal="right" vertical="top"/>
    </xf>
    <xf numFmtId="43" fontId="15" fillId="4" borderId="0" xfId="8" applyFont="1" applyFill="1" applyAlignment="1">
      <alignment horizontal="left" vertical="top" wrapText="1" readingOrder="1"/>
    </xf>
    <xf numFmtId="164" fontId="15" fillId="4" borderId="0" xfId="8" applyNumberFormat="1" applyFont="1" applyFill="1" applyAlignment="1">
      <alignment horizontal="right" vertical="top"/>
    </xf>
    <xf numFmtId="164" fontId="15" fillId="8" borderId="0" xfId="8" applyNumberFormat="1" applyFont="1" applyFill="1" applyAlignment="1">
      <alignment horizontal="right" vertical="top"/>
    </xf>
    <xf numFmtId="43" fontId="15" fillId="18" borderId="0" xfId="8" applyFont="1" applyFill="1" applyAlignment="1">
      <alignment horizontal="left" vertical="top" wrapText="1" readingOrder="1"/>
    </xf>
    <xf numFmtId="43" fontId="15" fillId="19" borderId="0" xfId="8" applyFont="1" applyFill="1" applyAlignment="1">
      <alignment horizontal="left" vertical="top" wrapText="1" readingOrder="1"/>
    </xf>
    <xf numFmtId="43" fontId="15" fillId="19" borderId="0" xfId="8" applyFont="1" applyFill="1" applyAlignment="1">
      <alignment horizontal="left" vertical="top" wrapText="1" readingOrder="1"/>
    </xf>
    <xf numFmtId="164" fontId="15" fillId="19" borderId="0" xfId="8" applyNumberFormat="1" applyFont="1" applyFill="1" applyAlignment="1">
      <alignment horizontal="right" vertical="top"/>
    </xf>
    <xf numFmtId="43" fontId="16" fillId="4" borderId="0" xfId="8" applyFont="1" applyFill="1" applyAlignment="1">
      <alignment horizontal="left" vertical="top" wrapText="1" readingOrder="1"/>
    </xf>
    <xf numFmtId="164" fontId="16" fillId="4" borderId="0" xfId="8" applyNumberFormat="1" applyFont="1" applyFill="1" applyAlignment="1">
      <alignment horizontal="right" vertical="top"/>
    </xf>
    <xf numFmtId="43" fontId="15" fillId="8" borderId="0" xfId="8" applyFont="1" applyFill="1" applyAlignment="1">
      <alignment horizontal="left" vertical="top" wrapText="1" readingOrder="1"/>
    </xf>
    <xf numFmtId="43" fontId="15" fillId="4" borderId="0" xfId="8" applyFont="1" applyFill="1" applyAlignment="1">
      <alignment vertical="top" wrapText="1" readingOrder="1"/>
    </xf>
    <xf numFmtId="164" fontId="15" fillId="18" borderId="0" xfId="8" applyNumberFormat="1" applyFont="1" applyFill="1" applyAlignment="1">
      <alignment horizontal="right" vertical="top"/>
    </xf>
    <xf numFmtId="43" fontId="15" fillId="11" borderId="0" xfId="8" applyFont="1" applyFill="1" applyAlignment="1">
      <alignment horizontal="left" vertical="top" wrapText="1" readingOrder="1"/>
    </xf>
    <xf numFmtId="164" fontId="15" fillId="11" borderId="0" xfId="8" applyNumberFormat="1" applyFont="1" applyFill="1" applyAlignment="1">
      <alignment horizontal="right" vertical="top"/>
    </xf>
    <xf numFmtId="164" fontId="15" fillId="11" borderId="0" xfId="8" applyNumberFormat="1" applyFont="1" applyFill="1" applyAlignment="1">
      <alignment horizontal="right" vertical="top"/>
    </xf>
    <xf numFmtId="165" fontId="16" fillId="4" borderId="0" xfId="8" applyNumberFormat="1" applyFont="1" applyFill="1" applyAlignment="1">
      <alignment horizontal="left" vertical="top" wrapText="1" readingOrder="1"/>
    </xf>
    <xf numFmtId="43" fontId="32" fillId="4" borderId="0" xfId="8" applyFont="1" applyFill="1" applyAlignment="1">
      <alignment horizontal="center" vertical="top" wrapText="1" readingOrder="1"/>
    </xf>
    <xf numFmtId="164" fontId="15" fillId="10" borderId="0" xfId="8" applyNumberFormat="1" applyFont="1" applyFill="1" applyAlignment="1">
      <alignment horizontal="right" vertical="top"/>
    </xf>
    <xf numFmtId="43" fontId="20" fillId="4" borderId="0" xfId="8" applyFont="1" applyFill="1" applyAlignment="1">
      <alignment horizontal="center" vertical="top" wrapText="1" readingOrder="1"/>
    </xf>
    <xf numFmtId="43" fontId="20" fillId="4" borderId="0" xfId="8" applyFont="1" applyFill="1" applyAlignment="1">
      <alignment horizontal="right" vertical="top" wrapText="1" readingOrder="1"/>
    </xf>
    <xf numFmtId="43" fontId="17" fillId="4" borderId="0" xfId="8" applyFont="1" applyFill="1" applyAlignment="1">
      <alignment horizontal="left" vertical="top" wrapText="1" readingOrder="1"/>
    </xf>
    <xf numFmtId="0" fontId="16" fillId="5" borderId="0" xfId="0" applyFont="1" applyFill="1" applyAlignment="1">
      <alignment vertical="top"/>
    </xf>
    <xf numFmtId="43" fontId="32" fillId="4" borderId="0" xfId="8" applyFont="1" applyFill="1" applyAlignment="1">
      <alignment horizontal="right" vertical="top" wrapText="1" readingOrder="1"/>
    </xf>
    <xf numFmtId="0" fontId="21" fillId="5" borderId="0" xfId="0" applyFont="1" applyFill="1" applyAlignment="1">
      <alignment vertical="top"/>
    </xf>
    <xf numFmtId="0" fontId="0" fillId="5" borderId="0" xfId="0" applyFill="1" applyAlignment="1">
      <alignment horizontal="right" vertical="top"/>
    </xf>
    <xf numFmtId="0" fontId="0" fillId="3" borderId="0" xfId="0" applyFill="1"/>
    <xf numFmtId="164" fontId="16" fillId="4" borderId="0" xfId="8" applyNumberFormat="1" applyFont="1" applyFill="1" applyAlignment="1">
      <alignment vertical="top"/>
    </xf>
    <xf numFmtId="0" fontId="5" fillId="11" borderId="0" xfId="8" applyNumberFormat="1" applyFont="1" applyFill="1" applyAlignment="1">
      <alignment horizontal="left" vertical="top" wrapText="1" readingOrder="1"/>
    </xf>
    <xf numFmtId="0" fontId="4" fillId="4" borderId="0" xfId="8" applyNumberFormat="1" applyFont="1" applyFill="1" applyAlignment="1">
      <alignment horizontal="left" vertical="top" wrapText="1" readingOrder="1"/>
    </xf>
    <xf numFmtId="0" fontId="5" fillId="10" borderId="0" xfId="8" applyNumberFormat="1" applyFont="1" applyFill="1" applyAlignment="1">
      <alignment horizontal="left" vertical="top" wrapText="1" readingOrder="1"/>
    </xf>
    <xf numFmtId="0" fontId="4" fillId="11" borderId="0" xfId="8" applyNumberFormat="1" applyFont="1" applyFill="1" applyAlignment="1">
      <alignment horizontal="left" vertical="top"/>
    </xf>
    <xf numFmtId="0" fontId="5" fillId="4" borderId="0" xfId="8" applyNumberFormat="1" applyFont="1" applyFill="1" applyAlignment="1">
      <alignment horizontal="left" vertical="top" wrapText="1" readingOrder="1"/>
    </xf>
    <xf numFmtId="0" fontId="4" fillId="10" borderId="0" xfId="8" applyNumberFormat="1" applyFont="1" applyFill="1" applyAlignment="1">
      <alignment horizontal="left" vertical="top"/>
    </xf>
    <xf numFmtId="0" fontId="4" fillId="4" borderId="0" xfId="8" applyNumberFormat="1" applyFont="1" applyFill="1" applyAlignment="1">
      <alignment horizontal="left" vertical="top"/>
    </xf>
    <xf numFmtId="0" fontId="22" fillId="4" borderId="0" xfId="8" applyNumberFormat="1" applyFont="1" applyFill="1" applyAlignment="1">
      <alignment horizontal="left" vertical="top" wrapText="1" readingOrder="1"/>
    </xf>
    <xf numFmtId="43" fontId="15" fillId="20" borderId="0" xfId="8" applyFont="1" applyFill="1" applyAlignment="1">
      <alignment horizontal="left" vertical="top" wrapText="1" readingOrder="1"/>
    </xf>
    <xf numFmtId="164" fontId="15" fillId="20" borderId="0" xfId="8" applyNumberFormat="1" applyFont="1" applyFill="1" applyAlignment="1">
      <alignment horizontal="right" vertical="top"/>
    </xf>
    <xf numFmtId="164" fontId="15" fillId="11" borderId="0" xfId="8" applyNumberFormat="1" applyFont="1" applyFill="1" applyAlignment="1">
      <alignment vertical="top"/>
    </xf>
    <xf numFmtId="43" fontId="15" fillId="10" borderId="0" xfId="8" applyFont="1" applyFill="1" applyAlignment="1">
      <alignment horizontal="left" vertical="top" wrapText="1" readingOrder="1"/>
    </xf>
    <xf numFmtId="164" fontId="15" fillId="10" borderId="0" xfId="8" applyNumberFormat="1" applyFont="1" applyFill="1" applyAlignment="1">
      <alignment vertical="top"/>
    </xf>
    <xf numFmtId="0" fontId="16" fillId="4" borderId="0" xfId="8" applyNumberFormat="1" applyFont="1" applyFill="1" applyAlignment="1">
      <alignment horizontal="left" vertical="top" wrapText="1" readingOrder="1"/>
    </xf>
    <xf numFmtId="0" fontId="15" fillId="19" borderId="0" xfId="8" applyNumberFormat="1" applyFont="1" applyFill="1" applyAlignment="1">
      <alignment horizontal="left" vertical="top" wrapText="1" readingOrder="1"/>
    </xf>
    <xf numFmtId="0" fontId="15" fillId="11" borderId="0" xfId="8" applyNumberFormat="1" applyFont="1" applyFill="1" applyAlignment="1">
      <alignment horizontal="left" vertical="top" wrapText="1" readingOrder="1"/>
    </xf>
    <xf numFmtId="0" fontId="15" fillId="18" borderId="0" xfId="8" applyNumberFormat="1" applyFont="1" applyFill="1" applyAlignment="1">
      <alignment horizontal="left" vertical="top" wrapText="1" readingOrder="1"/>
    </xf>
    <xf numFmtId="0" fontId="33" fillId="0" borderId="0" xfId="0" applyFont="1"/>
    <xf numFmtId="43" fontId="15" fillId="8" borderId="0" xfId="8" applyFont="1" applyFill="1" applyAlignment="1">
      <alignment horizontal="center" vertical="top" wrapText="1" readingOrder="1"/>
    </xf>
    <xf numFmtId="43" fontId="32" fillId="20" borderId="0" xfId="8" applyFont="1" applyFill="1" applyAlignment="1">
      <alignment horizontal="center" vertical="top" wrapText="1" readingOrder="1"/>
    </xf>
    <xf numFmtId="165" fontId="15" fillId="10" borderId="0" xfId="8" applyNumberFormat="1" applyFont="1" applyFill="1" applyAlignment="1">
      <alignment horizontal="left" vertical="top" wrapText="1" readingOrder="1"/>
    </xf>
    <xf numFmtId="165" fontId="15" fillId="20" borderId="0" xfId="8" applyNumberFormat="1" applyFont="1" applyFill="1" applyAlignment="1">
      <alignment horizontal="left" vertical="top" wrapText="1" readingOrder="1"/>
    </xf>
    <xf numFmtId="164" fontId="15" fillId="19" borderId="0" xfId="8" applyNumberFormat="1" applyFont="1" applyFill="1" applyAlignment="1">
      <alignment vertical="top"/>
    </xf>
    <xf numFmtId="0" fontId="33" fillId="17" borderId="0" xfId="0" applyNumberFormat="1" applyFont="1" applyFill="1" applyAlignment="1">
      <alignment horizontal="left" vertical="top"/>
    </xf>
    <xf numFmtId="164" fontId="33" fillId="17" borderId="0" xfId="0" applyNumberFormat="1" applyFont="1" applyFill="1" applyAlignment="1">
      <alignment vertical="top"/>
    </xf>
    <xf numFmtId="164" fontId="33" fillId="17" borderId="0" xfId="0" applyNumberFormat="1" applyFont="1" applyFill="1" applyAlignment="1">
      <alignment horizontal="right" vertical="top"/>
    </xf>
    <xf numFmtId="164" fontId="5" fillId="4" borderId="0" xfId="8" applyNumberFormat="1" applyFont="1" applyFill="1" applyAlignment="1">
      <alignment horizontal="right" vertical="top" wrapText="1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4" fillId="4" borderId="0" xfId="8" applyNumberFormat="1" applyFont="1" applyFill="1" applyAlignment="1">
      <alignment horizontal="right" vertical="top"/>
    </xf>
    <xf numFmtId="164" fontId="5" fillId="11" borderId="0" xfId="8" applyNumberFormat="1" applyFont="1" applyFill="1" applyAlignment="1">
      <alignment horizontal="right" vertical="top"/>
    </xf>
    <xf numFmtId="164" fontId="5" fillId="10" borderId="0" xfId="8" applyNumberFormat="1" applyFont="1" applyFill="1" applyAlignment="1">
      <alignment horizontal="right" vertical="top"/>
    </xf>
    <xf numFmtId="164" fontId="5" fillId="4" borderId="0" xfId="8" applyNumberFormat="1" applyFont="1" applyFill="1" applyAlignment="1">
      <alignment horizontal="right" vertical="top"/>
    </xf>
    <xf numFmtId="43" fontId="23" fillId="4" borderId="0" xfId="8" applyFont="1" applyFill="1" applyAlignment="1">
      <alignment horizontal="center" vertical="top" wrapText="1" readingOrder="1"/>
    </xf>
    <xf numFmtId="43" fontId="3" fillId="4" borderId="0" xfId="8" applyFont="1" applyFill="1" applyAlignment="1">
      <alignment horizontal="left" vertical="top" wrapText="1" readingOrder="1"/>
    </xf>
    <xf numFmtId="164" fontId="12" fillId="4" borderId="0" xfId="8" applyNumberFormat="1" applyFont="1" applyFill="1" applyAlignment="1">
      <alignment horizontal="right" vertical="top"/>
    </xf>
    <xf numFmtId="164" fontId="12" fillId="4" borderId="0" xfId="8" applyNumberFormat="1" applyFont="1" applyFill="1" applyAlignment="1">
      <alignment horizontal="center" vertical="top"/>
    </xf>
    <xf numFmtId="43" fontId="7" fillId="4" borderId="0" xfId="8" applyFont="1" applyFill="1" applyAlignment="1">
      <alignment horizontal="left" vertical="top" wrapText="1" readingOrder="1"/>
    </xf>
    <xf numFmtId="43" fontId="7" fillId="4" borderId="0" xfId="8" applyFont="1" applyFill="1" applyAlignment="1">
      <alignment horizontal="right" vertical="top" wrapText="1" readingOrder="1"/>
    </xf>
    <xf numFmtId="43" fontId="24" fillId="4" borderId="0" xfId="8" applyFont="1" applyFill="1" applyAlignment="1">
      <alignment horizontal="right" vertical="top" wrapText="1" readingOrder="1"/>
    </xf>
    <xf numFmtId="43" fontId="7" fillId="7" borderId="0" xfId="8" applyFont="1" applyFill="1" applyAlignment="1">
      <alignment horizontal="left" vertical="top" wrapText="1" readingOrder="1"/>
    </xf>
    <xf numFmtId="4" fontId="7" fillId="7" borderId="0" xfId="8" applyNumberFormat="1" applyFont="1" applyFill="1" applyAlignment="1">
      <alignment horizontal="right" vertical="top" wrapText="1" readingOrder="1"/>
    </xf>
    <xf numFmtId="43" fontId="5" fillId="8" borderId="0" xfId="8" applyFont="1" applyFill="1" applyAlignment="1">
      <alignment horizontal="left" vertical="top" wrapText="1" readingOrder="1"/>
    </xf>
    <xf numFmtId="164" fontId="5" fillId="8" borderId="0" xfId="8" applyNumberFormat="1" applyFont="1" applyFill="1" applyAlignment="1">
      <alignment horizontal="right" vertical="top"/>
    </xf>
    <xf numFmtId="43" fontId="5" fillId="11" borderId="0" xfId="8" applyFont="1" applyFill="1" applyAlignment="1">
      <alignment horizontal="left" vertical="top" wrapText="1" readingOrder="1"/>
    </xf>
    <xf numFmtId="43" fontId="4" fillId="4" borderId="0" xfId="8" applyFont="1" applyFill="1" applyAlignment="1">
      <alignment horizontal="left" wrapText="1" readingOrder="1"/>
    </xf>
    <xf numFmtId="43" fontId="5" fillId="9" borderId="0" xfId="8" applyFont="1" applyFill="1" applyAlignment="1">
      <alignment horizontal="left" vertical="top" wrapText="1" readingOrder="1"/>
    </xf>
    <xf numFmtId="43" fontId="7" fillId="9" borderId="0" xfId="8" applyFont="1" applyFill="1" applyAlignment="1">
      <alignment horizontal="left" vertical="top" wrapText="1" readingOrder="1"/>
    </xf>
    <xf numFmtId="164" fontId="5" fillId="9" borderId="0" xfId="8" applyNumberFormat="1" applyFont="1" applyFill="1" applyAlignment="1">
      <alignment horizontal="right" vertical="top"/>
    </xf>
    <xf numFmtId="43" fontId="5" fillId="10" borderId="0" xfId="8" applyFont="1" applyFill="1" applyAlignment="1">
      <alignment horizontal="left" vertical="top" wrapText="1" readingOrder="1"/>
    </xf>
    <xf numFmtId="43" fontId="5" fillId="4" borderId="0" xfId="8" applyFont="1" applyFill="1" applyAlignment="1">
      <alignment horizontal="left" vertical="top" wrapText="1" readingOrder="1"/>
    </xf>
    <xf numFmtId="43" fontId="7" fillId="8" borderId="0" xfId="8" applyFont="1" applyFill="1" applyAlignment="1">
      <alignment horizontal="left" vertical="top" wrapText="1" readingOrder="1"/>
    </xf>
    <xf numFmtId="164" fontId="7" fillId="8" borderId="0" xfId="8" applyNumberFormat="1" applyFont="1" applyFill="1" applyAlignment="1">
      <alignment horizontal="right" vertical="top"/>
    </xf>
    <xf numFmtId="43" fontId="4" fillId="4" borderId="0" xfId="8" applyFont="1" applyFill="1" applyAlignment="1">
      <alignment horizontal="left" vertical="top" wrapText="1" readingOrder="1"/>
    </xf>
    <xf numFmtId="0" fontId="7" fillId="8" borderId="0" xfId="8" applyNumberFormat="1" applyFont="1" applyFill="1" applyAlignment="1">
      <alignment horizontal="left" vertical="top" wrapText="1" readingOrder="1"/>
    </xf>
    <xf numFmtId="0" fontId="5" fillId="4" borderId="0" xfId="8" applyNumberFormat="1" applyFont="1" applyFill="1" applyAlignment="1">
      <alignment horizontal="left" vertical="top" wrapText="1" readingOrder="1"/>
    </xf>
    <xf numFmtId="0" fontId="5" fillId="9" borderId="0" xfId="8" applyNumberFormat="1" applyFont="1" applyFill="1" applyAlignment="1">
      <alignment horizontal="left" vertical="top" wrapText="1" readingOrder="1"/>
    </xf>
    <xf numFmtId="43" fontId="28" fillId="4" borderId="0" xfId="8" applyFont="1" applyFill="1" applyAlignment="1">
      <alignment horizontal="center" vertical="top" readingOrder="1"/>
    </xf>
    <xf numFmtId="43" fontId="29" fillId="4" borderId="0" xfId="8" applyFont="1" applyFill="1" applyAlignment="1">
      <alignment horizontal="left" vertical="top" wrapText="1" readingOrder="1"/>
    </xf>
    <xf numFmtId="164" fontId="30" fillId="4" borderId="0" xfId="8" applyNumberFormat="1" applyFont="1" applyFill="1" applyAlignment="1">
      <alignment horizontal="right" vertical="top"/>
    </xf>
    <xf numFmtId="43" fontId="18" fillId="4" borderId="0" xfId="8" applyFont="1" applyFill="1" applyAlignment="1">
      <alignment horizontal="left" vertical="top" wrapText="1" readingOrder="1"/>
    </xf>
    <xf numFmtId="43" fontId="31" fillId="4" borderId="0" xfId="8" applyFont="1" applyFill="1" applyAlignment="1">
      <alignment horizontal="right" vertical="top" wrapText="1" readingOrder="1"/>
    </xf>
    <xf numFmtId="43" fontId="15" fillId="7" borderId="0" xfId="8" applyFont="1" applyFill="1" applyAlignment="1">
      <alignment horizontal="left" vertical="top" wrapText="1" readingOrder="1"/>
    </xf>
    <xf numFmtId="164" fontId="15" fillId="7" borderId="0" xfId="8" applyNumberFormat="1" applyFont="1" applyFill="1" applyAlignment="1">
      <alignment horizontal="right" vertical="top"/>
    </xf>
    <xf numFmtId="43" fontId="15" fillId="11" borderId="0" xfId="8" applyFont="1" applyFill="1" applyAlignment="1">
      <alignment horizontal="left" vertical="top" wrapText="1" readingOrder="1"/>
    </xf>
    <xf numFmtId="164" fontId="15" fillId="11" borderId="0" xfId="8" applyNumberFormat="1" applyFont="1" applyFill="1" applyAlignment="1">
      <alignment horizontal="right" vertical="top"/>
    </xf>
    <xf numFmtId="43" fontId="16" fillId="4" borderId="0" xfId="8" applyFont="1" applyFill="1" applyAlignment="1">
      <alignment horizontal="left" vertical="top" wrapText="1" readingOrder="1"/>
    </xf>
    <xf numFmtId="164" fontId="16" fillId="4" borderId="0" xfId="8" applyNumberFormat="1" applyFont="1" applyFill="1" applyAlignment="1">
      <alignment horizontal="right" vertical="top"/>
    </xf>
    <xf numFmtId="43" fontId="15" fillId="8" borderId="0" xfId="8" applyFont="1" applyFill="1" applyAlignment="1">
      <alignment horizontal="left" vertical="top" wrapText="1" readingOrder="1"/>
    </xf>
    <xf numFmtId="164" fontId="15" fillId="8" borderId="0" xfId="8" applyNumberFormat="1" applyFont="1" applyFill="1" applyAlignment="1">
      <alignment horizontal="right" vertical="top"/>
    </xf>
    <xf numFmtId="43" fontId="15" fillId="20" borderId="0" xfId="8" applyFont="1" applyFill="1" applyAlignment="1">
      <alignment horizontal="left" vertical="top" wrapText="1" readingOrder="1"/>
    </xf>
    <xf numFmtId="164" fontId="15" fillId="20" borderId="0" xfId="8" applyNumberFormat="1" applyFont="1" applyFill="1" applyAlignment="1">
      <alignment horizontal="right" vertical="top"/>
    </xf>
    <xf numFmtId="43" fontId="15" fillId="10" borderId="0" xfId="8" applyFont="1" applyFill="1" applyAlignment="1">
      <alignment horizontal="left" vertical="top" wrapText="1" readingOrder="1"/>
    </xf>
    <xf numFmtId="164" fontId="15" fillId="10" borderId="0" xfId="8" applyNumberFormat="1" applyFont="1" applyFill="1" applyAlignment="1">
      <alignment horizontal="right" vertical="top"/>
    </xf>
    <xf numFmtId="43" fontId="15" fillId="19" borderId="0" xfId="8" applyFont="1" applyFill="1" applyAlignment="1">
      <alignment horizontal="left" vertical="top" wrapText="1" readingOrder="1"/>
    </xf>
    <xf numFmtId="43" fontId="15" fillId="4" borderId="0" xfId="8" applyFont="1" applyFill="1" applyAlignment="1">
      <alignment horizontal="left" vertical="top" wrapText="1" readingOrder="1"/>
    </xf>
    <xf numFmtId="164" fontId="15" fillId="4" borderId="0" xfId="8" applyNumberFormat="1" applyFont="1" applyFill="1" applyAlignment="1">
      <alignment horizontal="right" vertical="top"/>
    </xf>
    <xf numFmtId="43" fontId="15" fillId="18" borderId="0" xfId="8" applyFont="1" applyFill="1" applyAlignment="1">
      <alignment horizontal="left" vertical="top" wrapText="1" readingOrder="1"/>
    </xf>
    <xf numFmtId="14" fontId="15" fillId="4" borderId="0" xfId="8" applyNumberFormat="1" applyFont="1" applyFill="1" applyAlignment="1">
      <alignment horizontal="left" vertical="top" wrapText="1" readingOrder="1"/>
    </xf>
    <xf numFmtId="164" fontId="15" fillId="18" borderId="0" xfId="8" applyNumberFormat="1" applyFont="1" applyFill="1" applyAlignment="1">
      <alignment horizontal="right" vertical="top"/>
    </xf>
    <xf numFmtId="43" fontId="27" fillId="4" borderId="0" xfId="8" applyFont="1" applyFill="1" applyAlignment="1">
      <alignment horizontal="center" vertical="top" wrapText="1" readingOrder="1"/>
    </xf>
    <xf numFmtId="164" fontId="33" fillId="17" borderId="0" xfId="0" applyNumberFormat="1" applyFont="1" applyFill="1" applyAlignment="1">
      <alignment horizontal="right" vertical="top"/>
    </xf>
    <xf numFmtId="0" fontId="34" fillId="0" borderId="0" xfId="0" applyFont="1"/>
  </cellXfs>
  <cellStyles count="9">
    <cellStyle name="Normalno" xfId="0" builtinId="0"/>
    <cellStyle name="Normalno 2" xfId="4" xr:uid="{00000000-0005-0000-0000-000001000000}"/>
    <cellStyle name="Normalno 3" xfId="5" xr:uid="{00000000-0005-0000-0000-000002000000}"/>
    <cellStyle name="Normalno 4" xfId="1" xr:uid="{00000000-0005-0000-0000-000003000000}"/>
    <cellStyle name="Obično_List1" xfId="2" xr:uid="{00000000-0005-0000-0000-000004000000}"/>
    <cellStyle name="Obično_List4" xfId="6" xr:uid="{00000000-0005-0000-0000-000005000000}"/>
    <cellStyle name="Obično_List5" xfId="7" xr:uid="{00000000-0005-0000-0000-000006000000}"/>
    <cellStyle name="Obično_List7" xfId="3" xr:uid="{00000000-0005-0000-0000-000007000000}"/>
    <cellStyle name="Zarez" xfId="8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5"/>
  <sheetViews>
    <sheetView tabSelected="1" topLeftCell="A22" zoomScaleNormal="100" workbookViewId="0">
      <selection activeCell="H43" sqref="H43"/>
    </sheetView>
  </sheetViews>
  <sheetFormatPr defaultRowHeight="15" x14ac:dyDescent="0.25"/>
  <cols>
    <col min="2" max="2" width="55" customWidth="1"/>
    <col min="3" max="3" width="15.140625" customWidth="1"/>
    <col min="4" max="4" width="18.85546875" customWidth="1"/>
    <col min="5" max="5" width="13.42578125" customWidth="1"/>
  </cols>
  <sheetData>
    <row r="1" spans="1:7" s="1" customFormat="1" ht="12.75" x14ac:dyDescent="0.2">
      <c r="A1" s="1" t="s">
        <v>22</v>
      </c>
    </row>
    <row r="2" spans="1:7" s="1" customFormat="1" ht="12.75" x14ac:dyDescent="0.2">
      <c r="A2" s="1" t="s">
        <v>23</v>
      </c>
    </row>
    <row r="3" spans="1:7" s="1" customFormat="1" ht="12.75" x14ac:dyDescent="0.2">
      <c r="A3" s="2" t="s">
        <v>97</v>
      </c>
    </row>
    <row r="4" spans="1:7" ht="12.75" customHeight="1" x14ac:dyDescent="0.25"/>
    <row r="5" spans="1:7" s="3" customFormat="1" ht="15.75" x14ac:dyDescent="0.25">
      <c r="A5" s="192" t="s">
        <v>93</v>
      </c>
      <c r="B5" s="192"/>
      <c r="C5" s="192"/>
      <c r="D5" s="192"/>
      <c r="E5" s="192"/>
    </row>
    <row r="6" spans="1:7" s="3" customFormat="1" ht="14.25" customHeight="1" x14ac:dyDescent="0.25">
      <c r="A6" s="4"/>
      <c r="B6" s="198" t="s">
        <v>40</v>
      </c>
      <c r="C6" s="198"/>
    </row>
    <row r="7" spans="1:7" s="3" customFormat="1" ht="11.25" customHeight="1" x14ac:dyDescent="0.25"/>
    <row r="8" spans="1:7" s="7" customFormat="1" ht="14.25" customHeight="1" x14ac:dyDescent="0.25">
      <c r="A8" s="5" t="s">
        <v>2</v>
      </c>
      <c r="B8" s="5" t="s">
        <v>3</v>
      </c>
      <c r="C8" s="6" t="s">
        <v>4</v>
      </c>
      <c r="D8" s="6" t="s">
        <v>32</v>
      </c>
      <c r="E8" s="5" t="s">
        <v>5</v>
      </c>
    </row>
    <row r="9" spans="1:7" s="8" customFormat="1" ht="15" customHeight="1" x14ac:dyDescent="0.25">
      <c r="A9" s="193" t="s">
        <v>0</v>
      </c>
      <c r="B9" s="194"/>
      <c r="C9" s="194"/>
      <c r="D9" s="194"/>
      <c r="E9" s="195"/>
    </row>
    <row r="10" spans="1:7" s="43" customFormat="1" ht="15" customHeight="1" x14ac:dyDescent="0.25">
      <c r="A10" s="42">
        <v>6</v>
      </c>
      <c r="B10" s="42" t="s">
        <v>0</v>
      </c>
      <c r="C10" s="41">
        <f>C11+C16+C18+C21</f>
        <v>3808202</v>
      </c>
      <c r="D10" s="41">
        <f>D11+D16+D18+D21+D14</f>
        <v>4054014</v>
      </c>
      <c r="E10" s="40">
        <f>D10/C10*100</f>
        <v>106.45480465584546</v>
      </c>
    </row>
    <row r="11" spans="1:7" s="7" customFormat="1" ht="30.75" customHeight="1" x14ac:dyDescent="0.25">
      <c r="A11" s="50">
        <v>63</v>
      </c>
      <c r="B11" s="68" t="s">
        <v>24</v>
      </c>
      <c r="C11" s="11">
        <f>C12+C13</f>
        <v>3465200</v>
      </c>
      <c r="D11" s="11">
        <f>D12+D13</f>
        <v>3655890</v>
      </c>
      <c r="E11" s="10">
        <f>D11/C11*100</f>
        <v>105.50300126976796</v>
      </c>
    </row>
    <row r="12" spans="1:7" s="2" customFormat="1" ht="23.25" customHeight="1" x14ac:dyDescent="0.2">
      <c r="A12" s="51">
        <v>633</v>
      </c>
      <c r="B12" s="69" t="s">
        <v>25</v>
      </c>
      <c r="C12" s="9">
        <v>30000</v>
      </c>
      <c r="D12" s="9">
        <v>30000</v>
      </c>
      <c r="E12" s="10">
        <f t="shared" ref="E12:E22" si="0">D12/C12*100</f>
        <v>100</v>
      </c>
    </row>
    <row r="13" spans="1:7" s="2" customFormat="1" ht="27" customHeight="1" x14ac:dyDescent="0.2">
      <c r="A13" s="51">
        <v>636</v>
      </c>
      <c r="B13" s="69" t="s">
        <v>26</v>
      </c>
      <c r="C13" s="9">
        <v>3435200</v>
      </c>
      <c r="D13" s="9">
        <v>3625890</v>
      </c>
      <c r="E13" s="10">
        <f t="shared" si="0"/>
        <v>105.55105961807172</v>
      </c>
    </row>
    <row r="14" spans="1:7" s="1" customFormat="1" ht="12.75" x14ac:dyDescent="0.2">
      <c r="A14" s="52">
        <v>64</v>
      </c>
      <c r="B14" s="68" t="s">
        <v>34</v>
      </c>
      <c r="C14" s="11">
        <f>C15</f>
        <v>0</v>
      </c>
      <c r="D14" s="11">
        <f>D15</f>
        <v>50</v>
      </c>
      <c r="E14" s="39"/>
    </row>
    <row r="15" spans="1:7" s="2" customFormat="1" ht="15" customHeight="1" x14ac:dyDescent="0.2">
      <c r="A15" s="51">
        <v>641</v>
      </c>
      <c r="B15" s="69" t="s">
        <v>35</v>
      </c>
      <c r="C15" s="9">
        <v>0</v>
      </c>
      <c r="D15" s="9">
        <v>50</v>
      </c>
      <c r="E15" s="10"/>
    </row>
    <row r="16" spans="1:7" s="1" customFormat="1" ht="25.5" x14ac:dyDescent="0.2">
      <c r="A16" s="52">
        <v>65</v>
      </c>
      <c r="B16" s="68" t="s">
        <v>27</v>
      </c>
      <c r="C16" s="15">
        <f>C17</f>
        <v>107000</v>
      </c>
      <c r="D16" s="15">
        <f>D17</f>
        <v>159500</v>
      </c>
      <c r="E16" s="39">
        <f t="shared" si="0"/>
        <v>149.06542056074767</v>
      </c>
      <c r="G16" s="14"/>
    </row>
    <row r="17" spans="1:6" s="2" customFormat="1" ht="15" customHeight="1" x14ac:dyDescent="0.2">
      <c r="A17" s="51">
        <v>652</v>
      </c>
      <c r="B17" s="69" t="s">
        <v>6</v>
      </c>
      <c r="C17" s="13">
        <v>107000</v>
      </c>
      <c r="D17" s="13">
        <v>159500</v>
      </c>
      <c r="E17" s="10">
        <f t="shared" si="0"/>
        <v>149.06542056074767</v>
      </c>
    </row>
    <row r="18" spans="1:6" s="16" customFormat="1" ht="22.5" customHeight="1" x14ac:dyDescent="0.2">
      <c r="A18" s="52">
        <v>66</v>
      </c>
      <c r="B18" s="68" t="s">
        <v>28</v>
      </c>
      <c r="C18" s="15">
        <f>C19+C20</f>
        <v>4500</v>
      </c>
      <c r="D18" s="15">
        <f>D19+D20</f>
        <v>7000</v>
      </c>
      <c r="E18" s="39">
        <f t="shared" si="0"/>
        <v>155.55555555555557</v>
      </c>
    </row>
    <row r="19" spans="1:6" s="44" customFormat="1" ht="16.5" customHeight="1" x14ac:dyDescent="0.2">
      <c r="A19" s="51">
        <v>661</v>
      </c>
      <c r="B19" s="69" t="s">
        <v>7</v>
      </c>
      <c r="C19" s="13">
        <v>3500</v>
      </c>
      <c r="D19" s="13">
        <v>3500</v>
      </c>
      <c r="E19" s="10"/>
    </row>
    <row r="20" spans="1:6" s="2" customFormat="1" ht="27.75" customHeight="1" x14ac:dyDescent="0.2">
      <c r="A20" s="51">
        <v>663</v>
      </c>
      <c r="B20" s="69" t="s">
        <v>29</v>
      </c>
      <c r="C20" s="13">
        <v>1000</v>
      </c>
      <c r="D20" s="13">
        <v>3500</v>
      </c>
      <c r="E20" s="10">
        <f t="shared" si="0"/>
        <v>350</v>
      </c>
    </row>
    <row r="21" spans="1:6" s="71" customFormat="1" ht="23.25" customHeight="1" x14ac:dyDescent="0.25">
      <c r="A21" s="52">
        <v>67</v>
      </c>
      <c r="B21" s="68" t="s">
        <v>31</v>
      </c>
      <c r="C21" s="15">
        <f>C22</f>
        <v>231502</v>
      </c>
      <c r="D21" s="15">
        <f>D22</f>
        <v>231574</v>
      </c>
      <c r="E21" s="39">
        <f t="shared" si="0"/>
        <v>100.03110124318579</v>
      </c>
      <c r="F21" s="70"/>
    </row>
    <row r="22" spans="1:6" s="2" customFormat="1" ht="25.5" x14ac:dyDescent="0.2">
      <c r="A22" s="51">
        <v>671</v>
      </c>
      <c r="B22" s="69" t="s">
        <v>30</v>
      </c>
      <c r="C22" s="13">
        <v>231502</v>
      </c>
      <c r="D22" s="13">
        <v>231574</v>
      </c>
      <c r="E22" s="10">
        <f t="shared" si="0"/>
        <v>100.03110124318579</v>
      </c>
    </row>
    <row r="23" spans="1:6" s="16" customFormat="1" ht="19.5" customHeight="1" x14ac:dyDescent="0.25">
      <c r="A23" s="196" t="s">
        <v>8</v>
      </c>
      <c r="B23" s="197"/>
      <c r="C23" s="72">
        <v>3808202</v>
      </c>
      <c r="D23" s="72">
        <f>D10</f>
        <v>4054014</v>
      </c>
      <c r="E23" s="33">
        <f>D23/C23*100</f>
        <v>106.45480465584546</v>
      </c>
    </row>
    <row r="24" spans="1:6" s="23" customFormat="1" ht="15" customHeight="1" x14ac:dyDescent="0.2">
      <c r="A24" s="21"/>
      <c r="B24" s="21" t="s">
        <v>33</v>
      </c>
      <c r="C24" s="22">
        <v>0</v>
      </c>
      <c r="D24" s="22">
        <v>38630</v>
      </c>
      <c r="E24" s="13"/>
    </row>
    <row r="25" spans="1:6" s="3" customFormat="1" ht="19.5" customHeight="1" x14ac:dyDescent="0.25">
      <c r="A25" s="24"/>
      <c r="B25" s="24" t="s">
        <v>9</v>
      </c>
      <c r="C25" s="19">
        <v>3808202</v>
      </c>
      <c r="D25" s="19">
        <f>D23+D24</f>
        <v>4092644</v>
      </c>
      <c r="E25" s="13">
        <f>D25/C25*100</f>
        <v>107.46919412363106</v>
      </c>
    </row>
    <row r="26" spans="1:6" s="20" customFormat="1" ht="12" customHeight="1" x14ac:dyDescent="0.25">
      <c r="A26" s="25"/>
      <c r="B26" s="26"/>
      <c r="C26" s="27"/>
      <c r="D26" s="27"/>
      <c r="E26" s="28"/>
    </row>
    <row r="27" spans="1:6" s="20" customFormat="1" ht="0.75" customHeight="1" x14ac:dyDescent="0.25">
      <c r="A27" s="29"/>
      <c r="B27" s="30"/>
      <c r="C27" s="27"/>
      <c r="D27" s="27"/>
      <c r="E27" s="27"/>
    </row>
    <row r="28" spans="1:6" s="2" customFormat="1" ht="15" customHeight="1" x14ac:dyDescent="0.2">
      <c r="A28" s="193" t="s">
        <v>10</v>
      </c>
      <c r="B28" s="194"/>
      <c r="C28" s="194"/>
      <c r="D28" s="194"/>
      <c r="E28" s="195"/>
    </row>
    <row r="29" spans="1:6" s="49" customFormat="1" ht="15" customHeight="1" x14ac:dyDescent="0.25">
      <c r="A29" s="53">
        <v>3</v>
      </c>
      <c r="B29" s="46" t="s">
        <v>10</v>
      </c>
      <c r="C29" s="47">
        <f>C30+C34+C39</f>
        <v>3758202</v>
      </c>
      <c r="D29" s="47">
        <f>D30+D34+D39</f>
        <v>4023544</v>
      </c>
      <c r="E29" s="48">
        <f>D29/C29*100</f>
        <v>107.06034428165383</v>
      </c>
    </row>
    <row r="30" spans="1:6" s="61" customFormat="1" ht="15" customHeight="1" x14ac:dyDescent="0.2">
      <c r="A30" s="52">
        <v>31</v>
      </c>
      <c r="B30" s="60" t="s">
        <v>11</v>
      </c>
      <c r="C30" s="15">
        <f>SUM(C31:C33)</f>
        <v>3225000</v>
      </c>
      <c r="D30" s="15">
        <f>SUM(D31:D33)</f>
        <v>3402000</v>
      </c>
      <c r="E30" s="45">
        <f t="shared" ref="E30:E42" si="1">D30/C30*100</f>
        <v>105.48837209302326</v>
      </c>
    </row>
    <row r="31" spans="1:6" s="63" customFormat="1" ht="15" customHeight="1" x14ac:dyDescent="0.2">
      <c r="A31" s="51">
        <v>311</v>
      </c>
      <c r="B31" s="62" t="s">
        <v>36</v>
      </c>
      <c r="C31" s="13">
        <v>2900000</v>
      </c>
      <c r="D31" s="13">
        <v>2940000</v>
      </c>
      <c r="E31" s="31">
        <f t="shared" si="1"/>
        <v>101.37931034482759</v>
      </c>
    </row>
    <row r="32" spans="1:6" s="63" customFormat="1" ht="12.75" x14ac:dyDescent="0.2">
      <c r="A32" s="51">
        <v>312</v>
      </c>
      <c r="B32" s="62" t="s">
        <v>37</v>
      </c>
      <c r="C32" s="13">
        <v>45000</v>
      </c>
      <c r="D32" s="13">
        <v>109000</v>
      </c>
      <c r="E32" s="31">
        <f t="shared" si="1"/>
        <v>242.2222222222222</v>
      </c>
    </row>
    <row r="33" spans="1:5" s="2" customFormat="1" ht="15" customHeight="1" x14ac:dyDescent="0.2">
      <c r="A33" s="51">
        <v>313</v>
      </c>
      <c r="B33" s="62" t="s">
        <v>38</v>
      </c>
      <c r="C33" s="13">
        <v>280000</v>
      </c>
      <c r="D33" s="13">
        <v>353000</v>
      </c>
      <c r="E33" s="31">
        <f t="shared" si="1"/>
        <v>126.07142857142857</v>
      </c>
    </row>
    <row r="34" spans="1:5" s="1" customFormat="1" ht="15" customHeight="1" x14ac:dyDescent="0.2">
      <c r="A34" s="52">
        <v>32</v>
      </c>
      <c r="B34" s="60" t="s">
        <v>16</v>
      </c>
      <c r="C34" s="15">
        <f>SUM(C35:C38)</f>
        <v>529702</v>
      </c>
      <c r="D34" s="15">
        <f>SUM(D35:D38)</f>
        <v>617544</v>
      </c>
      <c r="E34" s="45">
        <f t="shared" si="1"/>
        <v>116.58328645162752</v>
      </c>
    </row>
    <row r="35" spans="1:5" s="2" customFormat="1" ht="15" customHeight="1" x14ac:dyDescent="0.2">
      <c r="A35" s="51">
        <v>321</v>
      </c>
      <c r="B35" s="62" t="s">
        <v>12</v>
      </c>
      <c r="C35" s="13">
        <v>159000</v>
      </c>
      <c r="D35" s="13">
        <v>181400</v>
      </c>
      <c r="E35" s="31">
        <f t="shared" si="1"/>
        <v>114.08805031446541</v>
      </c>
    </row>
    <row r="36" spans="1:5" s="2" customFormat="1" ht="15" customHeight="1" x14ac:dyDescent="0.2">
      <c r="A36" s="51">
        <v>322</v>
      </c>
      <c r="B36" s="62" t="s">
        <v>13</v>
      </c>
      <c r="C36" s="13">
        <v>201302</v>
      </c>
      <c r="D36" s="13">
        <v>232440</v>
      </c>
      <c r="E36" s="31">
        <f t="shared" si="1"/>
        <v>115.4683013581584</v>
      </c>
    </row>
    <row r="37" spans="1:5" s="63" customFormat="1" ht="12.75" x14ac:dyDescent="0.2">
      <c r="A37" s="51">
        <v>323</v>
      </c>
      <c r="B37" s="62" t="s">
        <v>14</v>
      </c>
      <c r="C37" s="13">
        <v>108700</v>
      </c>
      <c r="D37" s="13">
        <v>114972</v>
      </c>
      <c r="E37" s="31">
        <f t="shared" si="1"/>
        <v>105.77000919963201</v>
      </c>
    </row>
    <row r="38" spans="1:5" s="2" customFormat="1" ht="15" customHeight="1" x14ac:dyDescent="0.2">
      <c r="A38" s="51">
        <v>329</v>
      </c>
      <c r="B38" s="62" t="s">
        <v>15</v>
      </c>
      <c r="C38" s="13">
        <v>60700</v>
      </c>
      <c r="D38" s="13">
        <v>88732</v>
      </c>
      <c r="E38" s="31">
        <f t="shared" si="1"/>
        <v>146.18121911037892</v>
      </c>
    </row>
    <row r="39" spans="1:5" s="61" customFormat="1" ht="12.75" x14ac:dyDescent="0.2">
      <c r="A39" s="52">
        <v>34</v>
      </c>
      <c r="B39" s="60" t="s">
        <v>18</v>
      </c>
      <c r="C39" s="15">
        <f>C40</f>
        <v>3500</v>
      </c>
      <c r="D39" s="15">
        <f>D40</f>
        <v>4000</v>
      </c>
      <c r="E39" s="45">
        <f t="shared" si="1"/>
        <v>114.28571428571428</v>
      </c>
    </row>
    <row r="40" spans="1:5" s="2" customFormat="1" ht="12.75" x14ac:dyDescent="0.2">
      <c r="A40" s="51">
        <v>343</v>
      </c>
      <c r="B40" s="62" t="s">
        <v>17</v>
      </c>
      <c r="C40" s="13">
        <v>3500</v>
      </c>
      <c r="D40" s="13">
        <v>4000</v>
      </c>
      <c r="E40" s="31">
        <f t="shared" si="1"/>
        <v>114.28571428571428</v>
      </c>
    </row>
    <row r="41" spans="1:5" s="2" customFormat="1" ht="14.25" x14ac:dyDescent="0.2">
      <c r="A41" s="12"/>
      <c r="B41" s="60"/>
      <c r="C41" s="33"/>
      <c r="D41" s="33"/>
      <c r="E41" s="31"/>
    </row>
    <row r="42" spans="1:5" s="64" customFormat="1" x14ac:dyDescent="0.25">
      <c r="A42" s="54">
        <v>4</v>
      </c>
      <c r="B42" s="34" t="s">
        <v>1</v>
      </c>
      <c r="C42" s="18">
        <f>C43</f>
        <v>50000</v>
      </c>
      <c r="D42" s="18">
        <f>D43</f>
        <v>69100</v>
      </c>
      <c r="E42" s="55">
        <f t="shared" si="1"/>
        <v>138.19999999999999</v>
      </c>
    </row>
    <row r="43" spans="1:5" s="66" customFormat="1" ht="12.75" x14ac:dyDescent="0.2">
      <c r="A43" s="51">
        <v>42</v>
      </c>
      <c r="B43" s="65" t="s">
        <v>20</v>
      </c>
      <c r="C43" s="59">
        <f>SUM(C44:C45)</f>
        <v>50000</v>
      </c>
      <c r="D43" s="59">
        <f>SUM(D44:D45)</f>
        <v>69100</v>
      </c>
      <c r="E43" s="57"/>
    </row>
    <row r="44" spans="1:5" s="66" customFormat="1" ht="12.75" x14ac:dyDescent="0.2">
      <c r="A44" s="51">
        <v>422</v>
      </c>
      <c r="B44" s="51" t="s">
        <v>19</v>
      </c>
      <c r="C44" s="56"/>
      <c r="D44" s="59">
        <v>19100</v>
      </c>
      <c r="E44" s="57"/>
    </row>
    <row r="45" spans="1:5" s="58" customFormat="1" ht="15" customHeight="1" x14ac:dyDescent="0.2">
      <c r="A45" s="51">
        <v>424</v>
      </c>
      <c r="B45" s="67" t="s">
        <v>39</v>
      </c>
      <c r="C45" s="59">
        <v>50000</v>
      </c>
      <c r="D45" s="59">
        <v>50000</v>
      </c>
      <c r="E45" s="57"/>
    </row>
    <row r="46" spans="1:5" x14ac:dyDescent="0.25">
      <c r="A46" s="17"/>
      <c r="B46" s="32"/>
      <c r="C46" s="18"/>
      <c r="D46" s="18"/>
      <c r="E46" s="31"/>
    </row>
    <row r="47" spans="1:5" s="3" customFormat="1" ht="19.5" customHeight="1" x14ac:dyDescent="0.25">
      <c r="A47" s="190" t="s">
        <v>21</v>
      </c>
      <c r="B47" s="191"/>
      <c r="C47" s="36">
        <f>C29+C42</f>
        <v>3808202</v>
      </c>
      <c r="D47" s="36">
        <f>D29+D42</f>
        <v>4092644</v>
      </c>
      <c r="E47" s="35">
        <f t="shared" ref="E47" si="2">D47/C47*100</f>
        <v>107.46919412363106</v>
      </c>
    </row>
    <row r="48" spans="1:5" s="38" customFormat="1" ht="2.25" customHeight="1" x14ac:dyDescent="0.25">
      <c r="A48" s="37"/>
      <c r="B48" s="37"/>
      <c r="C48" s="3"/>
      <c r="D48" s="3"/>
      <c r="E48" s="3"/>
    </row>
    <row r="51" spans="2:3" s="73" customFormat="1" x14ac:dyDescent="0.25">
      <c r="B51" s="73" t="s">
        <v>41</v>
      </c>
    </row>
    <row r="52" spans="2:3" s="73" customFormat="1" x14ac:dyDescent="0.25">
      <c r="B52" s="73" t="s">
        <v>94</v>
      </c>
    </row>
    <row r="54" spans="2:3" ht="15.75" x14ac:dyDescent="0.25">
      <c r="C54" s="252" t="s">
        <v>95</v>
      </c>
    </row>
    <row r="55" spans="2:3" ht="15.75" x14ac:dyDescent="0.25">
      <c r="C55" s="252" t="s">
        <v>96</v>
      </c>
    </row>
  </sheetData>
  <mergeCells count="6">
    <mergeCell ref="A47:B47"/>
    <mergeCell ref="A5:E5"/>
    <mergeCell ref="A9:E9"/>
    <mergeCell ref="A23:B23"/>
    <mergeCell ref="A28:E28"/>
    <mergeCell ref="B6:C6"/>
  </mergeCells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60"/>
  <sheetViews>
    <sheetView zoomScaleNormal="100" workbookViewId="0">
      <selection activeCell="Z19" sqref="Z19"/>
    </sheetView>
  </sheetViews>
  <sheetFormatPr defaultRowHeight="15" x14ac:dyDescent="0.25"/>
  <cols>
    <col min="1" max="1" width="9.42578125" bestFit="1" customWidth="1"/>
    <col min="2" max="2" width="5.42578125" customWidth="1"/>
    <col min="9" max="9" width="8.7109375" customWidth="1"/>
    <col min="10" max="10" width="10.42578125" customWidth="1"/>
    <col min="12" max="12" width="13" customWidth="1"/>
    <col min="15" max="15" width="10.85546875" customWidth="1"/>
    <col min="18" max="18" width="14.140625" customWidth="1"/>
  </cols>
  <sheetData>
    <row r="1" spans="1:36" s="76" customFormat="1" ht="14.25" customHeight="1" x14ac:dyDescent="0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</row>
    <row r="2" spans="1:36" s="76" customFormat="1" ht="19.5" customHeight="1" x14ac:dyDescent="0.25">
      <c r="A2" s="203" t="s">
        <v>98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</row>
    <row r="3" spans="1:36" s="76" customFormat="1" ht="0.75" customHeight="1" x14ac:dyDescent="0.2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</row>
    <row r="4" spans="1:36" s="76" customFormat="1" ht="14.25" customHeight="1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</row>
    <row r="5" spans="1:36" s="76" customFormat="1" ht="18" customHeight="1" x14ac:dyDescent="0.2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</row>
    <row r="6" spans="1:36" s="76" customFormat="1" ht="22.5" customHeight="1" x14ac:dyDescent="0.25">
      <c r="A6" s="204" t="s">
        <v>43</v>
      </c>
      <c r="B6" s="204"/>
      <c r="C6" s="204"/>
      <c r="D6" s="204"/>
      <c r="E6" s="204"/>
      <c r="F6" s="204"/>
      <c r="G6" s="204"/>
      <c r="H6" s="204"/>
      <c r="I6" s="204"/>
      <c r="J6" s="205">
        <f>K9</f>
        <v>3808202</v>
      </c>
      <c r="K6" s="205"/>
      <c r="L6" s="205"/>
      <c r="M6" s="205">
        <f>N9</f>
        <v>245812</v>
      </c>
      <c r="N6" s="205"/>
      <c r="O6" s="205"/>
      <c r="P6" s="78"/>
      <c r="Q6" s="206">
        <f>J6+M6</f>
        <v>4054014</v>
      </c>
      <c r="R6" s="206"/>
      <c r="S6" s="79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</row>
    <row r="7" spans="1:36" s="76" customFormat="1" ht="12.75" customHeight="1" x14ac:dyDescent="0.2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</row>
    <row r="8" spans="1:36" s="76" customFormat="1" ht="14.25" customHeight="1" x14ac:dyDescent="0.25">
      <c r="A8" s="207" t="s">
        <v>2</v>
      </c>
      <c r="B8" s="207"/>
      <c r="C8" s="207" t="s">
        <v>44</v>
      </c>
      <c r="D8" s="207"/>
      <c r="E8" s="207"/>
      <c r="F8" s="207"/>
      <c r="G8" s="207"/>
      <c r="H8" s="207"/>
      <c r="I8" s="207"/>
      <c r="J8" s="208" t="s">
        <v>45</v>
      </c>
      <c r="K8" s="208"/>
      <c r="L8" s="208"/>
      <c r="M8" s="209" t="s">
        <v>46</v>
      </c>
      <c r="N8" s="209"/>
      <c r="O8" s="209"/>
      <c r="P8" s="208" t="s">
        <v>47</v>
      </c>
      <c r="Q8" s="208"/>
      <c r="R8" s="208"/>
      <c r="S8" s="78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</row>
    <row r="9" spans="1:36" s="76" customFormat="1" ht="14.25" customHeight="1" x14ac:dyDescent="0.25">
      <c r="A9" s="210" t="s">
        <v>48</v>
      </c>
      <c r="B9" s="210"/>
      <c r="C9" s="210" t="s">
        <v>49</v>
      </c>
      <c r="D9" s="210"/>
      <c r="E9" s="210"/>
      <c r="F9" s="210"/>
      <c r="G9" s="210"/>
      <c r="H9" s="210"/>
      <c r="I9" s="210"/>
      <c r="J9" s="210"/>
      <c r="K9" s="211">
        <f>K12+K16+J20+J27+J36+J43</f>
        <v>3808202</v>
      </c>
      <c r="L9" s="211"/>
      <c r="M9" s="80"/>
      <c r="N9" s="211">
        <f>N11+M20+M27+M36+M43</f>
        <v>245812</v>
      </c>
      <c r="O9" s="211"/>
      <c r="P9" s="81"/>
      <c r="Q9" s="211">
        <f>Q11+P20+P27+P36+P43</f>
        <v>4054014</v>
      </c>
      <c r="R9" s="211"/>
      <c r="S9" s="78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</row>
    <row r="10" spans="1:36" s="76" customFormat="1" ht="14.25" customHeight="1" x14ac:dyDescent="0.2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3"/>
      <c r="L10" s="83"/>
      <c r="M10" s="84"/>
      <c r="N10" s="83"/>
      <c r="O10" s="83"/>
      <c r="P10" s="85"/>
      <c r="Q10" s="83"/>
      <c r="R10" s="83"/>
      <c r="S10" s="78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</row>
    <row r="11" spans="1:36" s="76" customFormat="1" ht="14.25" customHeight="1" x14ac:dyDescent="0.25">
      <c r="A11" s="212" t="s">
        <v>50</v>
      </c>
      <c r="B11" s="212"/>
      <c r="C11" s="86" t="s">
        <v>51</v>
      </c>
      <c r="D11" s="87"/>
      <c r="E11" s="87"/>
      <c r="F11" s="87"/>
      <c r="G11" s="87"/>
      <c r="H11" s="87"/>
      <c r="I11" s="87"/>
      <c r="J11" s="88"/>
      <c r="K11" s="213">
        <f>K12+K16</f>
        <v>231502</v>
      </c>
      <c r="L11" s="213"/>
      <c r="M11" s="89"/>
      <c r="N11" s="213">
        <f>N12+N16</f>
        <v>72</v>
      </c>
      <c r="O11" s="213"/>
      <c r="P11" s="88"/>
      <c r="Q11" s="213">
        <f>Q12+Q16</f>
        <v>231574</v>
      </c>
      <c r="R11" s="213"/>
      <c r="S11" s="78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</row>
    <row r="12" spans="1:36" s="76" customFormat="1" ht="14.25" customHeight="1" x14ac:dyDescent="0.25">
      <c r="A12" s="216" t="s">
        <v>50</v>
      </c>
      <c r="B12" s="216"/>
      <c r="C12" s="217" t="s">
        <v>52</v>
      </c>
      <c r="D12" s="217"/>
      <c r="E12" s="217"/>
      <c r="F12" s="217"/>
      <c r="G12" s="217"/>
      <c r="H12" s="217"/>
      <c r="I12" s="217"/>
      <c r="J12" s="217"/>
      <c r="K12" s="218">
        <f>K13</f>
        <v>18000</v>
      </c>
      <c r="L12" s="218"/>
      <c r="M12" s="90"/>
      <c r="N12" s="218">
        <f>N13</f>
        <v>35500</v>
      </c>
      <c r="O12" s="218"/>
      <c r="P12" s="91"/>
      <c r="Q12" s="218">
        <f>Q13</f>
        <v>53500</v>
      </c>
      <c r="R12" s="218"/>
      <c r="S12" s="78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</row>
    <row r="13" spans="1:36" s="76" customFormat="1" ht="14.25" customHeight="1" x14ac:dyDescent="0.25">
      <c r="A13" s="93" t="s">
        <v>53</v>
      </c>
      <c r="B13" s="92"/>
      <c r="C13" s="219" t="s">
        <v>54</v>
      </c>
      <c r="D13" s="219"/>
      <c r="E13" s="219"/>
      <c r="F13" s="219"/>
      <c r="G13" s="219"/>
      <c r="H13" s="219"/>
      <c r="I13" s="219"/>
      <c r="J13" s="94"/>
      <c r="K13" s="201">
        <f>K14</f>
        <v>18000</v>
      </c>
      <c r="L13" s="201"/>
      <c r="M13" s="95"/>
      <c r="N13" s="201">
        <f>N14</f>
        <v>35500</v>
      </c>
      <c r="O13" s="201"/>
      <c r="P13" s="96"/>
      <c r="Q13" s="201">
        <f>Q14</f>
        <v>53500</v>
      </c>
      <c r="R13" s="201"/>
      <c r="S13" s="78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</row>
    <row r="14" spans="1:36" s="76" customFormat="1" ht="14.25" customHeight="1" x14ac:dyDescent="0.25">
      <c r="A14" s="163">
        <v>67</v>
      </c>
      <c r="B14" s="97"/>
      <c r="C14" s="214" t="s">
        <v>55</v>
      </c>
      <c r="D14" s="214"/>
      <c r="E14" s="214"/>
      <c r="F14" s="214"/>
      <c r="G14" s="214"/>
      <c r="H14" s="214"/>
      <c r="I14" s="214"/>
      <c r="J14" s="214"/>
      <c r="K14" s="200">
        <f>K15</f>
        <v>18000</v>
      </c>
      <c r="L14" s="200"/>
      <c r="M14" s="98"/>
      <c r="N14" s="200">
        <f>N15</f>
        <v>35500</v>
      </c>
      <c r="O14" s="200"/>
      <c r="P14" s="99"/>
      <c r="Q14" s="200">
        <f>Q15</f>
        <v>53500</v>
      </c>
      <c r="R14" s="200"/>
      <c r="S14" s="78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</row>
    <row r="15" spans="1:36" s="76" customFormat="1" ht="28.5" customHeight="1" x14ac:dyDescent="0.2">
      <c r="A15" s="164">
        <v>671</v>
      </c>
      <c r="B15" s="101"/>
      <c r="C15" s="215" t="s">
        <v>30</v>
      </c>
      <c r="D15" s="215"/>
      <c r="E15" s="215"/>
      <c r="F15" s="215"/>
      <c r="G15" s="215"/>
      <c r="H15" s="215"/>
      <c r="I15" s="215"/>
      <c r="J15" s="215"/>
      <c r="K15" s="199">
        <v>18000</v>
      </c>
      <c r="L15" s="199"/>
      <c r="M15" s="84"/>
      <c r="N15" s="199">
        <v>35500</v>
      </c>
      <c r="O15" s="199"/>
      <c r="P15" s="85"/>
      <c r="Q15" s="199">
        <v>53500</v>
      </c>
      <c r="R15" s="199"/>
      <c r="S15" s="78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</row>
    <row r="16" spans="1:36" s="76" customFormat="1" ht="14.25" customHeight="1" x14ac:dyDescent="0.25">
      <c r="A16" s="216" t="s">
        <v>50</v>
      </c>
      <c r="B16" s="216"/>
      <c r="C16" s="217" t="s">
        <v>56</v>
      </c>
      <c r="D16" s="217"/>
      <c r="E16" s="217"/>
      <c r="F16" s="217"/>
      <c r="G16" s="217"/>
      <c r="H16" s="217"/>
      <c r="I16" s="217"/>
      <c r="J16" s="217"/>
      <c r="K16" s="218">
        <f>K17</f>
        <v>213502</v>
      </c>
      <c r="L16" s="218"/>
      <c r="M16" s="90"/>
      <c r="N16" s="218">
        <f>N17</f>
        <v>-35428</v>
      </c>
      <c r="O16" s="218"/>
      <c r="P16" s="91"/>
      <c r="Q16" s="218">
        <f>Q17</f>
        <v>178074</v>
      </c>
      <c r="R16" s="218"/>
      <c r="S16" s="78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</row>
    <row r="17" spans="1:36" s="76" customFormat="1" ht="14.25" customHeight="1" x14ac:dyDescent="0.25">
      <c r="A17" s="165" t="s">
        <v>53</v>
      </c>
      <c r="B17" s="92"/>
      <c r="C17" s="219" t="s">
        <v>54</v>
      </c>
      <c r="D17" s="219"/>
      <c r="E17" s="219"/>
      <c r="F17" s="219"/>
      <c r="G17" s="219"/>
      <c r="H17" s="219"/>
      <c r="I17" s="219"/>
      <c r="J17" s="94"/>
      <c r="K17" s="201">
        <f>K18</f>
        <v>213502</v>
      </c>
      <c r="L17" s="201"/>
      <c r="M17" s="95"/>
      <c r="N17" s="201">
        <f>N18</f>
        <v>-35428</v>
      </c>
      <c r="O17" s="201"/>
      <c r="P17" s="96"/>
      <c r="Q17" s="201">
        <f>Q18</f>
        <v>178074</v>
      </c>
      <c r="R17" s="201"/>
      <c r="S17" s="78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</row>
    <row r="18" spans="1:36" s="76" customFormat="1" ht="14.25" customHeight="1" x14ac:dyDescent="0.25">
      <c r="A18" s="163">
        <v>67</v>
      </c>
      <c r="B18" s="97"/>
      <c r="C18" s="214" t="s">
        <v>55</v>
      </c>
      <c r="D18" s="214"/>
      <c r="E18" s="214"/>
      <c r="F18" s="214"/>
      <c r="G18" s="214"/>
      <c r="H18" s="214"/>
      <c r="I18" s="214"/>
      <c r="J18" s="214"/>
      <c r="K18" s="200">
        <f>K19</f>
        <v>213502</v>
      </c>
      <c r="L18" s="200"/>
      <c r="M18" s="98"/>
      <c r="N18" s="200">
        <f>N19</f>
        <v>-35428</v>
      </c>
      <c r="O18" s="200"/>
      <c r="P18" s="99"/>
      <c r="Q18" s="200">
        <f>Q19</f>
        <v>178074</v>
      </c>
      <c r="R18" s="200"/>
      <c r="S18" s="78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</row>
    <row r="19" spans="1:36" s="76" customFormat="1" ht="28.5" customHeight="1" x14ac:dyDescent="0.2">
      <c r="A19" s="164">
        <v>671</v>
      </c>
      <c r="B19" s="101"/>
      <c r="C19" s="215" t="s">
        <v>30</v>
      </c>
      <c r="D19" s="215"/>
      <c r="E19" s="215"/>
      <c r="F19" s="215"/>
      <c r="G19" s="215"/>
      <c r="H19" s="215"/>
      <c r="I19" s="215"/>
      <c r="J19" s="215"/>
      <c r="K19" s="199">
        <v>213502</v>
      </c>
      <c r="L19" s="199"/>
      <c r="M19" s="84"/>
      <c r="N19" s="199">
        <v>-35428</v>
      </c>
      <c r="O19" s="199"/>
      <c r="P19" s="85"/>
      <c r="Q19" s="199">
        <f>K19+N19</f>
        <v>178074</v>
      </c>
      <c r="R19" s="199"/>
      <c r="S19" s="78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</row>
    <row r="20" spans="1:36" s="103" customFormat="1" ht="14.25" customHeight="1" x14ac:dyDescent="0.25">
      <c r="A20" s="221" t="s">
        <v>50</v>
      </c>
      <c r="B20" s="221"/>
      <c r="C20" s="221" t="s">
        <v>57</v>
      </c>
      <c r="D20" s="221"/>
      <c r="E20" s="221"/>
      <c r="F20" s="221"/>
      <c r="G20" s="221"/>
      <c r="H20" s="221"/>
      <c r="I20" s="221"/>
      <c r="J20" s="222">
        <f>J21</f>
        <v>1000</v>
      </c>
      <c r="K20" s="222"/>
      <c r="L20" s="222"/>
      <c r="M20" s="222">
        <f>M21</f>
        <v>2500</v>
      </c>
      <c r="N20" s="222"/>
      <c r="O20" s="222"/>
      <c r="P20" s="222">
        <f>J20+M20</f>
        <v>3500</v>
      </c>
      <c r="Q20" s="222"/>
      <c r="R20" s="222"/>
      <c r="S20" s="102"/>
    </row>
    <row r="21" spans="1:36" s="106" customFormat="1" ht="14.25" customHeight="1" x14ac:dyDescent="0.25">
      <c r="A21" s="220"/>
      <c r="B21" s="220"/>
      <c r="C21" s="220" t="s">
        <v>58</v>
      </c>
      <c r="D21" s="220"/>
      <c r="E21" s="220"/>
      <c r="F21" s="220"/>
      <c r="G21" s="220"/>
      <c r="H21" s="220"/>
      <c r="I21" s="220"/>
      <c r="J21" s="202">
        <f>J23</f>
        <v>1000</v>
      </c>
      <c r="K21" s="202"/>
      <c r="L21" s="202"/>
      <c r="M21" s="202">
        <f>O22</f>
        <v>2500</v>
      </c>
      <c r="N21" s="202"/>
      <c r="O21" s="202"/>
      <c r="P21" s="202">
        <f>R22</f>
        <v>3500</v>
      </c>
      <c r="Q21" s="202"/>
      <c r="R21" s="202"/>
      <c r="S21" s="104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</row>
    <row r="22" spans="1:36" s="106" customFormat="1" ht="14.25" customHeight="1" x14ac:dyDescent="0.25">
      <c r="A22" s="220" t="s">
        <v>50</v>
      </c>
      <c r="B22" s="220"/>
      <c r="C22" s="220" t="s">
        <v>59</v>
      </c>
      <c r="D22" s="220"/>
      <c r="E22" s="220"/>
      <c r="F22" s="220"/>
      <c r="G22" s="220"/>
      <c r="H22" s="220"/>
      <c r="I22" s="220"/>
      <c r="J22" s="107"/>
      <c r="K22" s="107"/>
      <c r="L22" s="107">
        <f>J23</f>
        <v>1000</v>
      </c>
      <c r="M22" s="107"/>
      <c r="N22" s="107"/>
      <c r="O22" s="107">
        <f>M23</f>
        <v>2500</v>
      </c>
      <c r="P22" s="107"/>
      <c r="Q22" s="107"/>
      <c r="R22" s="107">
        <f>P23</f>
        <v>3500</v>
      </c>
      <c r="S22" s="104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</row>
    <row r="23" spans="1:36" s="109" customFormat="1" ht="14.25" customHeight="1" x14ac:dyDescent="0.25">
      <c r="A23" s="165" t="s">
        <v>53</v>
      </c>
      <c r="B23" s="108"/>
      <c r="C23" s="219" t="s">
        <v>54</v>
      </c>
      <c r="D23" s="219"/>
      <c r="E23" s="219"/>
      <c r="F23" s="219"/>
      <c r="G23" s="219"/>
      <c r="H23" s="219"/>
      <c r="I23" s="219"/>
      <c r="J23" s="201">
        <f>J24</f>
        <v>1000</v>
      </c>
      <c r="K23" s="201"/>
      <c r="L23" s="201"/>
      <c r="M23" s="201">
        <f>M24</f>
        <v>2500</v>
      </c>
      <c r="N23" s="201"/>
      <c r="O23" s="201"/>
      <c r="P23" s="201">
        <f>P24</f>
        <v>3500</v>
      </c>
      <c r="Q23" s="201"/>
      <c r="R23" s="201"/>
      <c r="S23" s="104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</row>
    <row r="24" spans="1:36" s="111" customFormat="1" ht="14.25" customHeight="1" x14ac:dyDescent="0.25">
      <c r="A24" s="163" t="s">
        <v>60</v>
      </c>
      <c r="B24" s="110"/>
      <c r="C24" s="214" t="s">
        <v>61</v>
      </c>
      <c r="D24" s="214"/>
      <c r="E24" s="214"/>
      <c r="F24" s="214"/>
      <c r="G24" s="214"/>
      <c r="H24" s="214"/>
      <c r="I24" s="214"/>
      <c r="J24" s="200">
        <f>J26</f>
        <v>1000</v>
      </c>
      <c r="K24" s="200"/>
      <c r="L24" s="200"/>
      <c r="M24" s="200">
        <f>M26</f>
        <v>2500</v>
      </c>
      <c r="N24" s="200"/>
      <c r="O24" s="200"/>
      <c r="P24" s="200">
        <f>P26</f>
        <v>3500</v>
      </c>
      <c r="Q24" s="200"/>
      <c r="R24" s="200"/>
      <c r="S24" s="104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</row>
    <row r="25" spans="1:36" s="111" customFormat="1" ht="14.25" customHeight="1" x14ac:dyDescent="0.25">
      <c r="A25" s="166"/>
      <c r="B25" s="110"/>
      <c r="C25" s="214"/>
      <c r="D25" s="214"/>
      <c r="E25" s="214"/>
      <c r="F25" s="214"/>
      <c r="G25" s="214"/>
      <c r="H25" s="214"/>
      <c r="I25" s="214"/>
      <c r="J25" s="110"/>
      <c r="K25" s="110"/>
      <c r="L25" s="110"/>
      <c r="M25" s="110"/>
      <c r="N25" s="110"/>
      <c r="O25" s="110"/>
      <c r="P25" s="110"/>
      <c r="Q25" s="110"/>
      <c r="R25" s="110"/>
      <c r="S25" s="104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</row>
    <row r="26" spans="1:36" s="113" customFormat="1" ht="14.25" customHeight="1" x14ac:dyDescent="0.25">
      <c r="A26" s="164" t="s">
        <v>62</v>
      </c>
      <c r="B26" s="74"/>
      <c r="C26" s="223" t="s">
        <v>63</v>
      </c>
      <c r="D26" s="223"/>
      <c r="E26" s="223"/>
      <c r="F26" s="223"/>
      <c r="G26" s="223"/>
      <c r="H26" s="223"/>
      <c r="I26" s="223"/>
      <c r="J26" s="199">
        <v>1000</v>
      </c>
      <c r="K26" s="199"/>
      <c r="L26" s="199"/>
      <c r="M26" s="199">
        <v>2500</v>
      </c>
      <c r="N26" s="199"/>
      <c r="O26" s="199"/>
      <c r="P26" s="199">
        <f>J26+M26</f>
        <v>3500</v>
      </c>
      <c r="Q26" s="199"/>
      <c r="R26" s="199"/>
      <c r="S26" s="74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</row>
    <row r="27" spans="1:36" s="103" customFormat="1" ht="14.25" customHeight="1" x14ac:dyDescent="0.25">
      <c r="A27" s="221" t="s">
        <v>50</v>
      </c>
      <c r="B27" s="221"/>
      <c r="C27" s="221" t="s">
        <v>64</v>
      </c>
      <c r="D27" s="221"/>
      <c r="E27" s="221"/>
      <c r="F27" s="221"/>
      <c r="G27" s="221"/>
      <c r="H27" s="221"/>
      <c r="I27" s="221"/>
      <c r="J27" s="222">
        <f>J29</f>
        <v>3500</v>
      </c>
      <c r="K27" s="222"/>
      <c r="L27" s="222"/>
      <c r="M27" s="222">
        <f>O28</f>
        <v>50</v>
      </c>
      <c r="N27" s="222"/>
      <c r="O27" s="222"/>
      <c r="P27" s="222">
        <f>R28</f>
        <v>3550</v>
      </c>
      <c r="Q27" s="222"/>
      <c r="R27" s="222"/>
      <c r="S27" s="102"/>
    </row>
    <row r="28" spans="1:36" s="113" customFormat="1" ht="14.25" customHeight="1" x14ac:dyDescent="0.25">
      <c r="A28" s="74"/>
      <c r="B28" s="74"/>
      <c r="C28" s="220" t="s">
        <v>65</v>
      </c>
      <c r="D28" s="220"/>
      <c r="E28" s="220"/>
      <c r="F28" s="220"/>
      <c r="G28" s="220"/>
      <c r="H28" s="220"/>
      <c r="I28" s="220"/>
      <c r="J28" s="107"/>
      <c r="K28" s="107"/>
      <c r="L28" s="107">
        <f>J29</f>
        <v>3500</v>
      </c>
      <c r="M28" s="107"/>
      <c r="N28" s="107"/>
      <c r="O28" s="107">
        <f>M29</f>
        <v>50</v>
      </c>
      <c r="P28" s="107"/>
      <c r="Q28" s="107"/>
      <c r="R28" s="107">
        <f>P29</f>
        <v>3550</v>
      </c>
      <c r="S28" s="74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</row>
    <row r="29" spans="1:36" s="106" customFormat="1" ht="14.25" customHeight="1" x14ac:dyDescent="0.25">
      <c r="A29" s="220" t="s">
        <v>50</v>
      </c>
      <c r="B29" s="220"/>
      <c r="C29" s="220" t="s">
        <v>66</v>
      </c>
      <c r="D29" s="220"/>
      <c r="E29" s="220"/>
      <c r="F29" s="220"/>
      <c r="G29" s="220"/>
      <c r="H29" s="220"/>
      <c r="I29" s="220"/>
      <c r="J29" s="202">
        <f>J30</f>
        <v>3500</v>
      </c>
      <c r="K29" s="202"/>
      <c r="L29" s="202"/>
      <c r="M29" s="202">
        <f>M30</f>
        <v>50</v>
      </c>
      <c r="N29" s="202"/>
      <c r="O29" s="202"/>
      <c r="P29" s="202">
        <f>P30</f>
        <v>3550</v>
      </c>
      <c r="Q29" s="202"/>
      <c r="R29" s="202"/>
      <c r="S29" s="104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</row>
    <row r="30" spans="1:36" s="109" customFormat="1" ht="14.25" customHeight="1" x14ac:dyDescent="0.25">
      <c r="A30" s="165" t="s">
        <v>53</v>
      </c>
      <c r="B30" s="168"/>
      <c r="C30" s="219" t="s">
        <v>54</v>
      </c>
      <c r="D30" s="219"/>
      <c r="E30" s="219"/>
      <c r="F30" s="219"/>
      <c r="G30" s="219"/>
      <c r="H30" s="219"/>
      <c r="I30" s="219"/>
      <c r="J30" s="201">
        <f>J33</f>
        <v>3500</v>
      </c>
      <c r="K30" s="201"/>
      <c r="L30" s="201"/>
      <c r="M30" s="201">
        <f>O31+M33</f>
        <v>50</v>
      </c>
      <c r="N30" s="201"/>
      <c r="O30" s="201"/>
      <c r="P30" s="201">
        <f>R31+P33</f>
        <v>3550</v>
      </c>
      <c r="Q30" s="201"/>
      <c r="R30" s="201"/>
      <c r="S30" s="104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</row>
    <row r="31" spans="1:36" s="109" customFormat="1" ht="14.25" customHeight="1" x14ac:dyDescent="0.25">
      <c r="A31" s="163">
        <v>64</v>
      </c>
      <c r="B31" s="166"/>
      <c r="C31" s="214" t="s">
        <v>34</v>
      </c>
      <c r="D31" s="214"/>
      <c r="E31" s="214"/>
      <c r="F31" s="214"/>
      <c r="G31" s="97"/>
      <c r="H31" s="97"/>
      <c r="I31" s="97"/>
      <c r="J31" s="114"/>
      <c r="K31" s="114"/>
      <c r="L31" s="114">
        <v>0</v>
      </c>
      <c r="M31" s="114"/>
      <c r="N31" s="114"/>
      <c r="O31" s="114">
        <v>50</v>
      </c>
      <c r="P31" s="114"/>
      <c r="Q31" s="114"/>
      <c r="R31" s="114">
        <f>L31+O31</f>
        <v>50</v>
      </c>
      <c r="S31" s="104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</row>
    <row r="32" spans="1:36" s="116" customFormat="1" ht="14.25" customHeight="1" x14ac:dyDescent="0.25">
      <c r="A32" s="164">
        <v>641</v>
      </c>
      <c r="B32" s="169"/>
      <c r="C32" s="223" t="s">
        <v>35</v>
      </c>
      <c r="D32" s="223"/>
      <c r="E32" s="223"/>
      <c r="F32" s="223"/>
      <c r="G32" s="223"/>
      <c r="H32" s="100"/>
      <c r="I32" s="100"/>
      <c r="J32" s="115"/>
      <c r="K32" s="115"/>
      <c r="L32" s="115">
        <v>0</v>
      </c>
      <c r="M32" s="115"/>
      <c r="N32" s="115"/>
      <c r="O32" s="115">
        <v>50</v>
      </c>
      <c r="P32" s="115"/>
      <c r="Q32" s="115"/>
      <c r="R32" s="115">
        <f>L32+O32</f>
        <v>50</v>
      </c>
      <c r="S32" s="104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</row>
    <row r="33" spans="1:36" s="111" customFormat="1" ht="14.25" customHeight="1" x14ac:dyDescent="0.25">
      <c r="A33" s="163" t="s">
        <v>60</v>
      </c>
      <c r="B33" s="166"/>
      <c r="C33" s="214" t="s">
        <v>61</v>
      </c>
      <c r="D33" s="214"/>
      <c r="E33" s="214"/>
      <c r="F33" s="214"/>
      <c r="G33" s="214"/>
      <c r="H33" s="214"/>
      <c r="I33" s="214"/>
      <c r="J33" s="200">
        <f>J35</f>
        <v>3500</v>
      </c>
      <c r="K33" s="200"/>
      <c r="L33" s="200"/>
      <c r="M33" s="200">
        <v>0</v>
      </c>
      <c r="N33" s="200"/>
      <c r="O33" s="200"/>
      <c r="P33" s="200">
        <f>P35</f>
        <v>3500</v>
      </c>
      <c r="Q33" s="200"/>
      <c r="R33" s="200"/>
      <c r="S33" s="104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</row>
    <row r="34" spans="1:36" s="111" customFormat="1" ht="14.25" customHeight="1" x14ac:dyDescent="0.25">
      <c r="A34" s="166"/>
      <c r="B34" s="166"/>
      <c r="C34" s="214"/>
      <c r="D34" s="214"/>
      <c r="E34" s="214"/>
      <c r="F34" s="214"/>
      <c r="G34" s="214"/>
      <c r="H34" s="214"/>
      <c r="I34" s="214"/>
      <c r="J34" s="110"/>
      <c r="K34" s="110"/>
      <c r="L34" s="110"/>
      <c r="M34" s="110"/>
      <c r="N34" s="110"/>
      <c r="O34" s="110"/>
      <c r="P34" s="110"/>
      <c r="Q34" s="110"/>
      <c r="R34" s="110"/>
      <c r="S34" s="104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</row>
    <row r="35" spans="1:36" s="113" customFormat="1" ht="14.25" customHeight="1" x14ac:dyDescent="0.25">
      <c r="A35" s="164" t="s">
        <v>67</v>
      </c>
      <c r="B35" s="170"/>
      <c r="C35" s="223" t="s">
        <v>7</v>
      </c>
      <c r="D35" s="223"/>
      <c r="E35" s="223"/>
      <c r="F35" s="223"/>
      <c r="G35" s="223"/>
      <c r="H35" s="223"/>
      <c r="I35" s="223"/>
      <c r="J35" s="199">
        <v>3500</v>
      </c>
      <c r="K35" s="199"/>
      <c r="L35" s="199"/>
      <c r="M35" s="199">
        <v>0</v>
      </c>
      <c r="N35" s="199"/>
      <c r="O35" s="199"/>
      <c r="P35" s="199">
        <f>J35+M35</f>
        <v>3500</v>
      </c>
      <c r="Q35" s="199"/>
      <c r="R35" s="199"/>
      <c r="S35" s="74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</row>
    <row r="36" spans="1:36" s="103" customFormat="1" ht="14.25" customHeight="1" x14ac:dyDescent="0.25">
      <c r="A36" s="224" t="s">
        <v>50</v>
      </c>
      <c r="B36" s="224"/>
      <c r="C36" s="221" t="s">
        <v>68</v>
      </c>
      <c r="D36" s="221"/>
      <c r="E36" s="221"/>
      <c r="F36" s="221"/>
      <c r="G36" s="221"/>
      <c r="H36" s="221"/>
      <c r="I36" s="221"/>
      <c r="J36" s="222">
        <f>J37</f>
        <v>107000</v>
      </c>
      <c r="K36" s="222"/>
      <c r="L36" s="222"/>
      <c r="M36" s="222">
        <f>M37</f>
        <v>52500</v>
      </c>
      <c r="N36" s="222"/>
      <c r="O36" s="222"/>
      <c r="P36" s="222">
        <f>P37</f>
        <v>159500</v>
      </c>
      <c r="Q36" s="222"/>
      <c r="R36" s="222"/>
      <c r="S36" s="102"/>
    </row>
    <row r="37" spans="1:36" s="106" customFormat="1" ht="14.25" customHeight="1" x14ac:dyDescent="0.25">
      <c r="A37" s="225"/>
      <c r="B37" s="225"/>
      <c r="C37" s="220" t="s">
        <v>69</v>
      </c>
      <c r="D37" s="220"/>
      <c r="E37" s="220"/>
      <c r="F37" s="220"/>
      <c r="G37" s="220"/>
      <c r="H37" s="220"/>
      <c r="I37" s="220"/>
      <c r="J37" s="202">
        <f>L38</f>
        <v>107000</v>
      </c>
      <c r="K37" s="202"/>
      <c r="L37" s="202"/>
      <c r="M37" s="202">
        <f>O38</f>
        <v>52500</v>
      </c>
      <c r="N37" s="202"/>
      <c r="O37" s="202"/>
      <c r="P37" s="202">
        <f>R38</f>
        <v>159500</v>
      </c>
      <c r="Q37" s="202"/>
      <c r="R37" s="202"/>
      <c r="S37" s="104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</row>
    <row r="38" spans="1:36" s="117" customFormat="1" ht="14.25" customHeight="1" x14ac:dyDescent="0.25">
      <c r="A38" s="225" t="s">
        <v>50</v>
      </c>
      <c r="B38" s="225"/>
      <c r="C38" s="220" t="s">
        <v>70</v>
      </c>
      <c r="D38" s="220"/>
      <c r="E38" s="220"/>
      <c r="F38" s="220"/>
      <c r="G38" s="220"/>
      <c r="H38" s="220"/>
      <c r="I38" s="220"/>
      <c r="L38" s="118">
        <f>J39</f>
        <v>107000</v>
      </c>
      <c r="O38" s="118">
        <f>M39</f>
        <v>52500</v>
      </c>
      <c r="R38" s="189">
        <f>P39</f>
        <v>159500</v>
      </c>
    </row>
    <row r="39" spans="1:36" s="109" customFormat="1" ht="14.25" customHeight="1" x14ac:dyDescent="0.25">
      <c r="A39" s="165" t="s">
        <v>53</v>
      </c>
      <c r="B39" s="168"/>
      <c r="C39" s="219" t="s">
        <v>54</v>
      </c>
      <c r="D39" s="219"/>
      <c r="E39" s="219"/>
      <c r="F39" s="219"/>
      <c r="G39" s="219"/>
      <c r="H39" s="219"/>
      <c r="I39" s="219"/>
      <c r="J39" s="201">
        <f>J40</f>
        <v>107000</v>
      </c>
      <c r="K39" s="201"/>
      <c r="L39" s="201"/>
      <c r="M39" s="201">
        <f>M40</f>
        <v>52500</v>
      </c>
      <c r="N39" s="201"/>
      <c r="O39" s="201"/>
      <c r="P39" s="201">
        <f>P40</f>
        <v>159500</v>
      </c>
      <c r="Q39" s="201"/>
      <c r="R39" s="201"/>
      <c r="S39" s="104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</row>
    <row r="40" spans="1:36" s="111" customFormat="1" ht="14.25" customHeight="1" x14ac:dyDescent="0.25">
      <c r="A40" s="163">
        <v>65</v>
      </c>
      <c r="B40" s="166"/>
      <c r="C40" s="214" t="s">
        <v>27</v>
      </c>
      <c r="D40" s="214"/>
      <c r="E40" s="214"/>
      <c r="F40" s="214"/>
      <c r="G40" s="214"/>
      <c r="H40" s="214"/>
      <c r="I40" s="214"/>
      <c r="J40" s="200">
        <f>J42</f>
        <v>107000</v>
      </c>
      <c r="K40" s="200"/>
      <c r="L40" s="200"/>
      <c r="M40" s="200">
        <f>M42</f>
        <v>52500</v>
      </c>
      <c r="N40" s="200"/>
      <c r="O40" s="200"/>
      <c r="P40" s="200">
        <f>P42</f>
        <v>159500</v>
      </c>
      <c r="Q40" s="200"/>
      <c r="R40" s="200"/>
      <c r="S40" s="104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</row>
    <row r="41" spans="1:36" s="111" customFormat="1" ht="14.25" customHeight="1" x14ac:dyDescent="0.25">
      <c r="A41" s="166"/>
      <c r="B41" s="166"/>
      <c r="C41" s="214"/>
      <c r="D41" s="214"/>
      <c r="E41" s="214"/>
      <c r="F41" s="214"/>
      <c r="G41" s="214"/>
      <c r="H41" s="214"/>
      <c r="I41" s="214"/>
      <c r="J41" s="110"/>
      <c r="K41" s="110"/>
      <c r="L41" s="110"/>
      <c r="M41" s="110"/>
      <c r="N41" s="110"/>
      <c r="O41" s="110"/>
      <c r="P41" s="110"/>
      <c r="Q41" s="110"/>
      <c r="R41" s="110"/>
      <c r="S41" s="104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</row>
    <row r="42" spans="1:36" s="113" customFormat="1" ht="14.25" customHeight="1" x14ac:dyDescent="0.25">
      <c r="A42" s="164" t="s">
        <v>71</v>
      </c>
      <c r="B42" s="170"/>
      <c r="C42" s="223" t="s">
        <v>6</v>
      </c>
      <c r="D42" s="223"/>
      <c r="E42" s="223"/>
      <c r="F42" s="223"/>
      <c r="G42" s="223"/>
      <c r="H42" s="223"/>
      <c r="I42" s="223"/>
      <c r="J42" s="199">
        <v>107000</v>
      </c>
      <c r="K42" s="199"/>
      <c r="L42" s="199"/>
      <c r="M42" s="199">
        <v>52500</v>
      </c>
      <c r="N42" s="199"/>
      <c r="O42" s="199"/>
      <c r="P42" s="199">
        <f>J42+M42</f>
        <v>159500</v>
      </c>
      <c r="Q42" s="199"/>
      <c r="R42" s="199"/>
      <c r="S42" s="74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</row>
    <row r="43" spans="1:36" s="103" customFormat="1" ht="14.25" customHeight="1" x14ac:dyDescent="0.25">
      <c r="A43" s="224" t="s">
        <v>50</v>
      </c>
      <c r="B43" s="224"/>
      <c r="C43" s="221" t="s">
        <v>72</v>
      </c>
      <c r="D43" s="221"/>
      <c r="E43" s="221"/>
      <c r="F43" s="221"/>
      <c r="G43" s="221"/>
      <c r="H43" s="221"/>
      <c r="I43" s="221"/>
      <c r="J43" s="222">
        <f>L44+L49</f>
        <v>3465200</v>
      </c>
      <c r="K43" s="222"/>
      <c r="L43" s="222"/>
      <c r="M43" s="222">
        <f>O44+O49</f>
        <v>190690</v>
      </c>
      <c r="N43" s="222"/>
      <c r="O43" s="222"/>
      <c r="P43" s="222">
        <f>R44+R49</f>
        <v>3655890</v>
      </c>
      <c r="Q43" s="222"/>
      <c r="R43" s="222"/>
      <c r="S43" s="102"/>
    </row>
    <row r="44" spans="1:36" s="113" customFormat="1" ht="14.25" customHeight="1" x14ac:dyDescent="0.25">
      <c r="A44" s="226" t="s">
        <v>50</v>
      </c>
      <c r="B44" s="226"/>
      <c r="C44" s="216" t="s">
        <v>73</v>
      </c>
      <c r="D44" s="216"/>
      <c r="E44" s="216"/>
      <c r="F44" s="216"/>
      <c r="G44" s="216"/>
      <c r="H44" s="216"/>
      <c r="I44" s="216"/>
      <c r="J44" s="119"/>
      <c r="K44" s="119"/>
      <c r="L44" s="119">
        <f>K45</f>
        <v>3435200</v>
      </c>
      <c r="M44" s="119"/>
      <c r="N44" s="119"/>
      <c r="O44" s="119">
        <f>O45</f>
        <v>190690</v>
      </c>
      <c r="P44" s="119"/>
      <c r="Q44" s="119"/>
      <c r="R44" s="119">
        <f>R45</f>
        <v>3625890</v>
      </c>
      <c r="S44" s="74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</row>
    <row r="45" spans="1:36" s="76" customFormat="1" ht="15" customHeight="1" x14ac:dyDescent="0.25">
      <c r="A45" s="225"/>
      <c r="B45" s="225"/>
      <c r="C45" s="220" t="s">
        <v>74</v>
      </c>
      <c r="D45" s="220"/>
      <c r="E45" s="220"/>
      <c r="F45" s="220"/>
      <c r="G45" s="220"/>
      <c r="H45" s="220"/>
      <c r="I45" s="220"/>
      <c r="J45" s="220"/>
      <c r="K45" s="202">
        <f>K46</f>
        <v>3435200</v>
      </c>
      <c r="L45" s="202"/>
      <c r="M45" s="78"/>
      <c r="N45" s="78"/>
      <c r="O45" s="120">
        <f>O46</f>
        <v>190690</v>
      </c>
      <c r="P45" s="78"/>
      <c r="Q45" s="78"/>
      <c r="R45" s="120">
        <f>R46</f>
        <v>3625890</v>
      </c>
      <c r="S45" s="78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</row>
    <row r="46" spans="1:36" s="76" customFormat="1" ht="14.25" customHeight="1" x14ac:dyDescent="0.25">
      <c r="A46" s="165">
        <v>6</v>
      </c>
      <c r="B46" s="165"/>
      <c r="C46" s="219" t="s">
        <v>54</v>
      </c>
      <c r="D46" s="219"/>
      <c r="E46" s="219"/>
      <c r="F46" s="219"/>
      <c r="G46" s="219"/>
      <c r="H46" s="219"/>
      <c r="I46" s="219"/>
      <c r="J46" s="92"/>
      <c r="K46" s="201">
        <f>K47</f>
        <v>3435200</v>
      </c>
      <c r="L46" s="201"/>
      <c r="M46" s="121"/>
      <c r="N46" s="121"/>
      <c r="O46" s="122">
        <f>O47</f>
        <v>190690</v>
      </c>
      <c r="P46" s="121"/>
      <c r="Q46" s="121"/>
      <c r="R46" s="122">
        <f>R47</f>
        <v>3625890</v>
      </c>
      <c r="S46" s="78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</row>
    <row r="47" spans="1:36" s="76" customFormat="1" ht="14.25" customHeight="1" x14ac:dyDescent="0.25">
      <c r="A47" s="163">
        <v>63</v>
      </c>
      <c r="B47" s="163"/>
      <c r="C47" s="214" t="s">
        <v>55</v>
      </c>
      <c r="D47" s="214"/>
      <c r="E47" s="214"/>
      <c r="F47" s="214"/>
      <c r="G47" s="214"/>
      <c r="H47" s="214"/>
      <c r="I47" s="214"/>
      <c r="J47" s="214"/>
      <c r="K47" s="200">
        <f>K48</f>
        <v>3435200</v>
      </c>
      <c r="L47" s="200"/>
      <c r="M47" s="123"/>
      <c r="N47" s="123"/>
      <c r="O47" s="124">
        <f>O48</f>
        <v>190690</v>
      </c>
      <c r="P47" s="123"/>
      <c r="Q47" s="123"/>
      <c r="R47" s="124">
        <f>R48</f>
        <v>3625890</v>
      </c>
      <c r="S47" s="78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</row>
    <row r="48" spans="1:36" s="76" customFormat="1" ht="14.25" customHeight="1" x14ac:dyDescent="0.2">
      <c r="A48" s="164">
        <v>636</v>
      </c>
      <c r="B48" s="164"/>
      <c r="C48" s="215" t="s">
        <v>75</v>
      </c>
      <c r="D48" s="215"/>
      <c r="E48" s="215"/>
      <c r="F48" s="215"/>
      <c r="G48" s="215"/>
      <c r="H48" s="215"/>
      <c r="I48" s="215"/>
      <c r="J48" s="215"/>
      <c r="K48" s="199">
        <v>3435200</v>
      </c>
      <c r="L48" s="199"/>
      <c r="M48" s="78"/>
      <c r="N48" s="78"/>
      <c r="O48" s="125">
        <v>190690</v>
      </c>
      <c r="P48" s="78"/>
      <c r="Q48" s="78"/>
      <c r="R48" s="125">
        <f>K48+O48</f>
        <v>3625890</v>
      </c>
      <c r="S48" s="78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</row>
    <row r="49" spans="1:36" s="113" customFormat="1" ht="14.25" customHeight="1" x14ac:dyDescent="0.25">
      <c r="A49" s="226" t="s">
        <v>50</v>
      </c>
      <c r="B49" s="226"/>
      <c r="C49" s="216" t="s">
        <v>76</v>
      </c>
      <c r="D49" s="216"/>
      <c r="E49" s="216"/>
      <c r="F49" s="216"/>
      <c r="G49" s="216"/>
      <c r="H49" s="216"/>
      <c r="I49" s="216"/>
      <c r="J49" s="119"/>
      <c r="K49" s="119"/>
      <c r="L49" s="119">
        <f>K50</f>
        <v>30000</v>
      </c>
      <c r="M49" s="119"/>
      <c r="N49" s="119"/>
      <c r="O49" s="119">
        <f>O50</f>
        <v>0</v>
      </c>
      <c r="P49" s="119"/>
      <c r="Q49" s="119"/>
      <c r="R49" s="119">
        <f>R50</f>
        <v>30000</v>
      </c>
      <c r="S49" s="74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</row>
    <row r="50" spans="1:36" s="76" customFormat="1" ht="19.5" customHeight="1" x14ac:dyDescent="0.25">
      <c r="A50" s="225"/>
      <c r="B50" s="225"/>
      <c r="C50" s="220" t="s">
        <v>77</v>
      </c>
      <c r="D50" s="220"/>
      <c r="E50" s="220"/>
      <c r="F50" s="220"/>
      <c r="G50" s="220"/>
      <c r="H50" s="220"/>
      <c r="I50" s="220"/>
      <c r="J50" s="220"/>
      <c r="K50" s="202">
        <f>K51</f>
        <v>30000</v>
      </c>
      <c r="L50" s="202"/>
      <c r="M50" s="78"/>
      <c r="N50" s="78"/>
      <c r="O50" s="120">
        <f>O51</f>
        <v>0</v>
      </c>
      <c r="P50" s="78"/>
      <c r="Q50" s="78"/>
      <c r="R50" s="120">
        <f>R51</f>
        <v>30000</v>
      </c>
      <c r="S50" s="78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</row>
    <row r="51" spans="1:36" s="76" customFormat="1" ht="14.25" customHeight="1" x14ac:dyDescent="0.25">
      <c r="A51" s="165">
        <v>6</v>
      </c>
      <c r="B51" s="165"/>
      <c r="C51" s="219" t="s">
        <v>54</v>
      </c>
      <c r="D51" s="219"/>
      <c r="E51" s="219"/>
      <c r="F51" s="219"/>
      <c r="G51" s="219"/>
      <c r="H51" s="219"/>
      <c r="I51" s="219"/>
      <c r="J51" s="92"/>
      <c r="K51" s="201">
        <f>K52</f>
        <v>30000</v>
      </c>
      <c r="L51" s="201"/>
      <c r="M51" s="121"/>
      <c r="N51" s="121"/>
      <c r="O51" s="122">
        <f>O52</f>
        <v>0</v>
      </c>
      <c r="P51" s="121"/>
      <c r="Q51" s="121"/>
      <c r="R51" s="122">
        <f>R52</f>
        <v>30000</v>
      </c>
      <c r="S51" s="78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</row>
    <row r="52" spans="1:36" s="76" customFormat="1" ht="14.25" customHeight="1" x14ac:dyDescent="0.25">
      <c r="A52" s="163">
        <v>63</v>
      </c>
      <c r="B52" s="163"/>
      <c r="C52" s="214" t="s">
        <v>55</v>
      </c>
      <c r="D52" s="214"/>
      <c r="E52" s="214"/>
      <c r="F52" s="214"/>
      <c r="G52" s="214"/>
      <c r="H52" s="214"/>
      <c r="I52" s="214"/>
      <c r="J52" s="214"/>
      <c r="K52" s="200">
        <f>K53</f>
        <v>30000</v>
      </c>
      <c r="L52" s="200"/>
      <c r="M52" s="123"/>
      <c r="N52" s="123"/>
      <c r="O52" s="124">
        <f>O53</f>
        <v>0</v>
      </c>
      <c r="P52" s="123"/>
      <c r="Q52" s="123"/>
      <c r="R52" s="124">
        <f>R53</f>
        <v>30000</v>
      </c>
      <c r="S52" s="78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</row>
    <row r="53" spans="1:36" s="76" customFormat="1" ht="12.75" customHeight="1" x14ac:dyDescent="0.2">
      <c r="A53" s="164">
        <v>633</v>
      </c>
      <c r="B53" s="167"/>
      <c r="C53" s="215" t="s">
        <v>30</v>
      </c>
      <c r="D53" s="215"/>
      <c r="E53" s="215"/>
      <c r="F53" s="215"/>
      <c r="G53" s="215"/>
      <c r="H53" s="215"/>
      <c r="I53" s="215"/>
      <c r="J53" s="215"/>
      <c r="K53" s="199">
        <v>30000</v>
      </c>
      <c r="L53" s="199"/>
      <c r="M53" s="78"/>
      <c r="N53" s="78"/>
      <c r="O53" s="125">
        <v>0</v>
      </c>
      <c r="P53" s="78"/>
      <c r="Q53" s="78"/>
      <c r="R53" s="125">
        <f>K53+O53</f>
        <v>30000</v>
      </c>
      <c r="S53" s="78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</row>
    <row r="54" spans="1:36" s="113" customFormat="1" ht="15" customHeight="1" x14ac:dyDescent="0.2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</row>
    <row r="55" spans="1:36" s="76" customFormat="1" ht="15" customHeight="1" x14ac:dyDescent="0.2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</row>
    <row r="56" spans="1:36" s="76" customFormat="1" ht="15" customHeight="1" x14ac:dyDescent="0.2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</row>
    <row r="57" spans="1:36" s="76" customFormat="1" ht="15" customHeight="1" x14ac:dyDescent="0.2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</row>
    <row r="58" spans="1:36" s="76" customFormat="1" ht="15" customHeight="1" x14ac:dyDescent="0.2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</row>
    <row r="59" spans="1:36" s="76" customFormat="1" ht="15" customHeight="1" x14ac:dyDescent="0.2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</row>
    <row r="60" spans="1:36" s="76" customFormat="1" ht="15" customHeight="1" x14ac:dyDescent="0.2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</row>
  </sheetData>
  <mergeCells count="153">
    <mergeCell ref="C53:J53"/>
    <mergeCell ref="A50:B50"/>
    <mergeCell ref="C50:J50"/>
    <mergeCell ref="C51:I51"/>
    <mergeCell ref="C52:J52"/>
    <mergeCell ref="C47:J47"/>
    <mergeCell ref="C48:J48"/>
    <mergeCell ref="A49:B49"/>
    <mergeCell ref="C49:I49"/>
    <mergeCell ref="A44:B44"/>
    <mergeCell ref="C44:I44"/>
    <mergeCell ref="A45:B45"/>
    <mergeCell ref="C45:J45"/>
    <mergeCell ref="C46:I46"/>
    <mergeCell ref="C42:I42"/>
    <mergeCell ref="J42:L42"/>
    <mergeCell ref="M42:O42"/>
    <mergeCell ref="P42:R42"/>
    <mergeCell ref="A43:B43"/>
    <mergeCell ref="C43:I43"/>
    <mergeCell ref="J43:L43"/>
    <mergeCell ref="M43:O43"/>
    <mergeCell ref="P43:R43"/>
    <mergeCell ref="C39:I39"/>
    <mergeCell ref="J39:L39"/>
    <mergeCell ref="M39:O39"/>
    <mergeCell ref="P39:R39"/>
    <mergeCell ref="C40:I41"/>
    <mergeCell ref="J40:L40"/>
    <mergeCell ref="M40:O40"/>
    <mergeCell ref="P40:R40"/>
    <mergeCell ref="A37:B37"/>
    <mergeCell ref="C37:I37"/>
    <mergeCell ref="J37:L37"/>
    <mergeCell ref="M37:O37"/>
    <mergeCell ref="P37:R37"/>
    <mergeCell ref="A38:B38"/>
    <mergeCell ref="C38:I38"/>
    <mergeCell ref="C35:I35"/>
    <mergeCell ref="J35:L35"/>
    <mergeCell ref="M35:O35"/>
    <mergeCell ref="P35:R35"/>
    <mergeCell ref="A36:B36"/>
    <mergeCell ref="C36:I36"/>
    <mergeCell ref="J36:L36"/>
    <mergeCell ref="M36:O36"/>
    <mergeCell ref="P36:R36"/>
    <mergeCell ref="C31:F31"/>
    <mergeCell ref="C32:G32"/>
    <mergeCell ref="C33:I34"/>
    <mergeCell ref="J33:L33"/>
    <mergeCell ref="M33:O33"/>
    <mergeCell ref="P33:R33"/>
    <mergeCell ref="A29:B29"/>
    <mergeCell ref="C29:I29"/>
    <mergeCell ref="J29:L29"/>
    <mergeCell ref="M29:O29"/>
    <mergeCell ref="P29:R29"/>
    <mergeCell ref="C30:I30"/>
    <mergeCell ref="J30:L30"/>
    <mergeCell ref="M30:O30"/>
    <mergeCell ref="P30:R30"/>
    <mergeCell ref="A27:B27"/>
    <mergeCell ref="C27:I27"/>
    <mergeCell ref="J27:L27"/>
    <mergeCell ref="M27:O27"/>
    <mergeCell ref="P27:R27"/>
    <mergeCell ref="C28:I28"/>
    <mergeCell ref="C24:I25"/>
    <mergeCell ref="J24:L24"/>
    <mergeCell ref="M24:O24"/>
    <mergeCell ref="P24:R24"/>
    <mergeCell ref="C26:I26"/>
    <mergeCell ref="J26:L26"/>
    <mergeCell ref="M26:O26"/>
    <mergeCell ref="P26:R26"/>
    <mergeCell ref="A22:B22"/>
    <mergeCell ref="C22:I22"/>
    <mergeCell ref="C23:I23"/>
    <mergeCell ref="J23:L23"/>
    <mergeCell ref="M23:O23"/>
    <mergeCell ref="P23:R23"/>
    <mergeCell ref="A20:B20"/>
    <mergeCell ref="C20:I20"/>
    <mergeCell ref="J20:L20"/>
    <mergeCell ref="M20:O20"/>
    <mergeCell ref="P20:R20"/>
    <mergeCell ref="A21:B21"/>
    <mergeCell ref="C21:I21"/>
    <mergeCell ref="J21:L21"/>
    <mergeCell ref="M21:O21"/>
    <mergeCell ref="P21:R21"/>
    <mergeCell ref="C18:J18"/>
    <mergeCell ref="K18:L18"/>
    <mergeCell ref="N18:O18"/>
    <mergeCell ref="Q18:R18"/>
    <mergeCell ref="C19:J19"/>
    <mergeCell ref="K19:L19"/>
    <mergeCell ref="N19:O19"/>
    <mergeCell ref="Q19:R19"/>
    <mergeCell ref="A16:B16"/>
    <mergeCell ref="C16:J16"/>
    <mergeCell ref="K16:L16"/>
    <mergeCell ref="N16:O16"/>
    <mergeCell ref="Q16:R16"/>
    <mergeCell ref="C17:I17"/>
    <mergeCell ref="K17:L17"/>
    <mergeCell ref="N17:O17"/>
    <mergeCell ref="Q17:R17"/>
    <mergeCell ref="A12:B12"/>
    <mergeCell ref="C12:J12"/>
    <mergeCell ref="K12:L12"/>
    <mergeCell ref="N12:O12"/>
    <mergeCell ref="Q12:R12"/>
    <mergeCell ref="C13:I13"/>
    <mergeCell ref="K13:L13"/>
    <mergeCell ref="N13:O13"/>
    <mergeCell ref="Q13:R13"/>
    <mergeCell ref="K11:L11"/>
    <mergeCell ref="N11:O11"/>
    <mergeCell ref="Q11:R11"/>
    <mergeCell ref="C14:J14"/>
    <mergeCell ref="K14:L14"/>
    <mergeCell ref="N14:O14"/>
    <mergeCell ref="Q14:R14"/>
    <mergeCell ref="C15:J15"/>
    <mergeCell ref="K15:L15"/>
    <mergeCell ref="N15:O15"/>
    <mergeCell ref="Q15:R15"/>
    <mergeCell ref="K53:L53"/>
    <mergeCell ref="K52:L52"/>
    <mergeCell ref="K51:L51"/>
    <mergeCell ref="K50:L50"/>
    <mergeCell ref="K48:L48"/>
    <mergeCell ref="K47:L47"/>
    <mergeCell ref="K46:L46"/>
    <mergeCell ref="K45:L45"/>
    <mergeCell ref="A2:S3"/>
    <mergeCell ref="A6:I6"/>
    <mergeCell ref="J6:L6"/>
    <mergeCell ref="M6:O6"/>
    <mergeCell ref="Q6:R6"/>
    <mergeCell ref="A8:B8"/>
    <mergeCell ref="C8:I8"/>
    <mergeCell ref="J8:L8"/>
    <mergeCell ref="M8:O8"/>
    <mergeCell ref="P8:R8"/>
    <mergeCell ref="A9:B9"/>
    <mergeCell ref="C9:J9"/>
    <mergeCell ref="K9:L9"/>
    <mergeCell ref="N9:O9"/>
    <mergeCell ref="Q9:R9"/>
    <mergeCell ref="A11:B11"/>
  </mergeCells>
  <pageMargins left="0.7" right="0.7" top="0.75" bottom="0.75" header="0.3" footer="0.3"/>
  <pageSetup paperSize="9" scale="56" fitToWidth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90"/>
  <sheetViews>
    <sheetView workbookViewId="0">
      <selection activeCell="A2" sqref="A2:L3"/>
    </sheetView>
  </sheetViews>
  <sheetFormatPr defaultRowHeight="15" x14ac:dyDescent="0.25"/>
  <cols>
    <col min="1" max="1" width="12.85546875" style="76" customWidth="1"/>
    <col min="2" max="7" width="9.140625" style="76"/>
    <col min="8" max="8" width="4.28515625" style="76" customWidth="1"/>
    <col min="9" max="9" width="16.85546875" style="76" customWidth="1"/>
    <col min="10" max="10" width="9.140625" style="76"/>
    <col min="11" max="11" width="11" style="76" customWidth="1"/>
    <col min="12" max="12" width="17.7109375" style="126" customWidth="1"/>
  </cols>
  <sheetData>
    <row r="1" spans="1:12" ht="25.5" x14ac:dyDescent="0.25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1:12" s="128" customFormat="1" x14ac:dyDescent="0.25">
      <c r="A2" s="227" t="s">
        <v>99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1:12" s="128" customFormat="1" x14ac:dyDescent="0.2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1:12" s="128" customFormat="1" x14ac:dyDescent="0.2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30"/>
    </row>
    <row r="5" spans="1:12" s="128" customFormat="1" x14ac:dyDescent="0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30"/>
    </row>
    <row r="6" spans="1:12" s="128" customFormat="1" ht="16.5" x14ac:dyDescent="0.25">
      <c r="A6" s="228" t="s">
        <v>43</v>
      </c>
      <c r="B6" s="228"/>
      <c r="C6" s="228"/>
      <c r="D6" s="228"/>
      <c r="E6" s="228"/>
      <c r="F6" s="228"/>
      <c r="G6" s="228"/>
      <c r="H6" s="228"/>
      <c r="I6" s="131">
        <f>I9</f>
        <v>3808202</v>
      </c>
      <c r="J6" s="229">
        <f>J9</f>
        <v>284442</v>
      </c>
      <c r="K6" s="229"/>
      <c r="L6" s="131">
        <f>I6+J6</f>
        <v>4092644</v>
      </c>
    </row>
    <row r="7" spans="1:12" s="128" customFormat="1" x14ac:dyDescent="0.2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30"/>
    </row>
    <row r="8" spans="1:12" s="128" customFormat="1" x14ac:dyDescent="0.25">
      <c r="A8" s="132" t="s">
        <v>2</v>
      </c>
      <c r="B8" s="230" t="s">
        <v>78</v>
      </c>
      <c r="C8" s="230"/>
      <c r="D8" s="230"/>
      <c r="E8" s="230"/>
      <c r="F8" s="230"/>
      <c r="G8" s="230"/>
      <c r="H8" s="230"/>
      <c r="I8" s="133" t="s">
        <v>45</v>
      </c>
      <c r="J8" s="231" t="s">
        <v>46</v>
      </c>
      <c r="K8" s="231"/>
      <c r="L8" s="133" t="s">
        <v>47</v>
      </c>
    </row>
    <row r="9" spans="1:12" s="127" customFormat="1" x14ac:dyDescent="0.25">
      <c r="A9" s="134" t="s">
        <v>48</v>
      </c>
      <c r="B9" s="232" t="s">
        <v>49</v>
      </c>
      <c r="C9" s="232"/>
      <c r="D9" s="232"/>
      <c r="E9" s="232"/>
      <c r="F9" s="232"/>
      <c r="G9" s="232"/>
      <c r="H9" s="232"/>
      <c r="I9" s="135">
        <f>I11+I31+I37+I43+I50</f>
        <v>3808202</v>
      </c>
      <c r="J9" s="233">
        <f>J11+J31+J37+J43+J50</f>
        <v>284442</v>
      </c>
      <c r="K9" s="233"/>
      <c r="L9" s="135">
        <f>L11+L31+L37+L43+L50</f>
        <v>4092644</v>
      </c>
    </row>
    <row r="10" spans="1:12" s="127" customFormat="1" x14ac:dyDescent="0.25">
      <c r="A10" s="136"/>
      <c r="B10" s="136"/>
      <c r="C10" s="136"/>
      <c r="D10" s="136"/>
      <c r="E10" s="136"/>
      <c r="F10" s="136"/>
      <c r="G10" s="136"/>
      <c r="H10" s="136"/>
      <c r="I10" s="137"/>
      <c r="J10" s="137"/>
      <c r="K10" s="137"/>
      <c r="L10" s="137"/>
    </row>
    <row r="11" spans="1:12" s="127" customFormat="1" ht="18" customHeight="1" x14ac:dyDescent="0.25">
      <c r="A11" s="145" t="s">
        <v>50</v>
      </c>
      <c r="B11" s="238" t="s">
        <v>51</v>
      </c>
      <c r="C11" s="238"/>
      <c r="D11" s="238"/>
      <c r="E11" s="238"/>
      <c r="F11" s="238"/>
      <c r="G11" s="238"/>
      <c r="H11" s="238"/>
      <c r="I11" s="138">
        <f>I12+I22</f>
        <v>231502</v>
      </c>
      <c r="J11" s="239">
        <f>J12+K22</f>
        <v>72</v>
      </c>
      <c r="K11" s="239"/>
      <c r="L11" s="138">
        <f>L12+L22</f>
        <v>231574</v>
      </c>
    </row>
    <row r="12" spans="1:12" s="127" customFormat="1" ht="17.25" customHeight="1" x14ac:dyDescent="0.25">
      <c r="A12" s="171" t="s">
        <v>50</v>
      </c>
      <c r="B12" s="240" t="s">
        <v>52</v>
      </c>
      <c r="C12" s="240"/>
      <c r="D12" s="240"/>
      <c r="E12" s="240"/>
      <c r="F12" s="240"/>
      <c r="G12" s="240"/>
      <c r="H12" s="240"/>
      <c r="I12" s="172">
        <f>I13</f>
        <v>18000</v>
      </c>
      <c r="J12" s="241">
        <f>J13</f>
        <v>35500</v>
      </c>
      <c r="K12" s="241"/>
      <c r="L12" s="172">
        <f>L13</f>
        <v>53500</v>
      </c>
    </row>
    <row r="13" spans="1:12" s="127" customFormat="1" x14ac:dyDescent="0.25">
      <c r="A13" s="174" t="s">
        <v>79</v>
      </c>
      <c r="B13" s="242" t="s">
        <v>80</v>
      </c>
      <c r="C13" s="242"/>
      <c r="D13" s="242"/>
      <c r="E13" s="242"/>
      <c r="F13" s="242"/>
      <c r="G13" s="242"/>
      <c r="H13" s="242"/>
      <c r="I13" s="153">
        <f>I14+I18</f>
        <v>18000</v>
      </c>
      <c r="J13" s="243">
        <f>J14+J18</f>
        <v>35500</v>
      </c>
      <c r="K13" s="243"/>
      <c r="L13" s="175">
        <f>L14+L18</f>
        <v>53500</v>
      </c>
    </row>
    <row r="14" spans="1:12" s="180" customFormat="1" x14ac:dyDescent="0.25">
      <c r="A14" s="178">
        <v>31</v>
      </c>
      <c r="B14" s="234" t="s">
        <v>11</v>
      </c>
      <c r="C14" s="234"/>
      <c r="D14" s="234"/>
      <c r="E14" s="234"/>
      <c r="F14" s="234"/>
      <c r="G14" s="234"/>
      <c r="H14" s="234"/>
      <c r="I14" s="150">
        <f>I15+I16+I17</f>
        <v>0</v>
      </c>
      <c r="J14" s="235">
        <f>J15+J16+J17</f>
        <v>26000</v>
      </c>
      <c r="K14" s="235"/>
      <c r="L14" s="150">
        <f>L15+L16+L17</f>
        <v>26000</v>
      </c>
    </row>
    <row r="15" spans="1:12" s="127" customFormat="1" x14ac:dyDescent="0.25">
      <c r="A15" s="176">
        <v>311</v>
      </c>
      <c r="B15" s="236" t="s">
        <v>81</v>
      </c>
      <c r="C15" s="236"/>
      <c r="D15" s="236"/>
      <c r="E15" s="236"/>
      <c r="F15" s="236"/>
      <c r="G15" s="236"/>
      <c r="H15" s="236"/>
      <c r="I15" s="144">
        <v>0</v>
      </c>
      <c r="J15" s="237">
        <v>20000</v>
      </c>
      <c r="K15" s="237"/>
      <c r="L15" s="144">
        <v>20000</v>
      </c>
    </row>
    <row r="16" spans="1:12" s="127" customFormat="1" x14ac:dyDescent="0.25">
      <c r="A16" s="176">
        <v>312</v>
      </c>
      <c r="B16" s="236" t="s">
        <v>37</v>
      </c>
      <c r="C16" s="236"/>
      <c r="D16" s="236"/>
      <c r="E16" s="236"/>
      <c r="F16" s="236"/>
      <c r="G16" s="236"/>
      <c r="H16" s="236"/>
      <c r="I16" s="144">
        <v>0</v>
      </c>
      <c r="J16" s="237">
        <v>3000</v>
      </c>
      <c r="K16" s="237"/>
      <c r="L16" s="144">
        <v>3000</v>
      </c>
    </row>
    <row r="17" spans="1:12" s="127" customFormat="1" x14ac:dyDescent="0.25">
      <c r="A17" s="176">
        <v>313</v>
      </c>
      <c r="B17" s="236" t="s">
        <v>38</v>
      </c>
      <c r="C17" s="236"/>
      <c r="D17" s="236"/>
      <c r="E17" s="236"/>
      <c r="F17" s="236"/>
      <c r="G17" s="236"/>
      <c r="H17" s="236"/>
      <c r="I17" s="144">
        <v>0</v>
      </c>
      <c r="J17" s="237">
        <v>3000</v>
      </c>
      <c r="K17" s="237"/>
      <c r="L17" s="144">
        <v>3000</v>
      </c>
    </row>
    <row r="18" spans="1:12" s="127" customFormat="1" x14ac:dyDescent="0.25">
      <c r="A18" s="178">
        <v>32</v>
      </c>
      <c r="B18" s="234" t="s">
        <v>16</v>
      </c>
      <c r="C18" s="234"/>
      <c r="D18" s="234"/>
      <c r="E18" s="234"/>
      <c r="F18" s="234"/>
      <c r="G18" s="234"/>
      <c r="H18" s="234"/>
      <c r="I18" s="150">
        <f>I19+I20+I21</f>
        <v>18000</v>
      </c>
      <c r="J18" s="235">
        <f>J19+J20+J21</f>
        <v>9500</v>
      </c>
      <c r="K18" s="235"/>
      <c r="L18" s="173">
        <f>L19+L20+L21</f>
        <v>27500</v>
      </c>
    </row>
    <row r="19" spans="1:12" s="127" customFormat="1" x14ac:dyDescent="0.25">
      <c r="A19" s="176">
        <v>321</v>
      </c>
      <c r="B19" s="236" t="s">
        <v>12</v>
      </c>
      <c r="C19" s="236"/>
      <c r="D19" s="236"/>
      <c r="E19" s="236"/>
      <c r="F19" s="236"/>
      <c r="G19" s="236"/>
      <c r="H19" s="236"/>
      <c r="I19" s="144">
        <v>1000</v>
      </c>
      <c r="J19" s="237">
        <v>1900</v>
      </c>
      <c r="K19" s="237"/>
      <c r="L19" s="144">
        <v>2900</v>
      </c>
    </row>
    <row r="20" spans="1:12" s="127" customFormat="1" x14ac:dyDescent="0.25">
      <c r="A20" s="176">
        <v>322</v>
      </c>
      <c r="B20" s="236" t="s">
        <v>13</v>
      </c>
      <c r="C20" s="236"/>
      <c r="D20" s="236"/>
      <c r="E20" s="236"/>
      <c r="F20" s="236"/>
      <c r="G20" s="236"/>
      <c r="H20" s="236"/>
      <c r="I20" s="144">
        <v>10000</v>
      </c>
      <c r="J20" s="237">
        <v>6300</v>
      </c>
      <c r="K20" s="237"/>
      <c r="L20" s="144">
        <v>16300</v>
      </c>
    </row>
    <row r="21" spans="1:12" s="127" customFormat="1" x14ac:dyDescent="0.25">
      <c r="A21" s="176">
        <v>323</v>
      </c>
      <c r="B21" s="236" t="s">
        <v>14</v>
      </c>
      <c r="C21" s="236"/>
      <c r="D21" s="236"/>
      <c r="E21" s="236"/>
      <c r="F21" s="236"/>
      <c r="G21" s="236"/>
      <c r="H21" s="236"/>
      <c r="I21" s="144">
        <v>7000</v>
      </c>
      <c r="J21" s="237">
        <v>1300</v>
      </c>
      <c r="K21" s="237"/>
      <c r="L21" s="144">
        <v>8300</v>
      </c>
    </row>
    <row r="22" spans="1:12" s="127" customFormat="1" x14ac:dyDescent="0.25">
      <c r="A22" s="171" t="s">
        <v>50</v>
      </c>
      <c r="B22" s="240" t="s">
        <v>82</v>
      </c>
      <c r="C22" s="240"/>
      <c r="D22" s="240"/>
      <c r="E22" s="171"/>
      <c r="F22" s="171"/>
      <c r="G22" s="171"/>
      <c r="H22" s="171"/>
      <c r="I22" s="172">
        <f>I23</f>
        <v>213502</v>
      </c>
      <c r="J22" s="172"/>
      <c r="K22" s="172">
        <f>K23</f>
        <v>-35428</v>
      </c>
      <c r="L22" s="172">
        <f>L23</f>
        <v>178074</v>
      </c>
    </row>
    <row r="23" spans="1:12" s="127" customFormat="1" x14ac:dyDescent="0.25">
      <c r="A23" s="177">
        <v>3</v>
      </c>
      <c r="B23" s="244" t="s">
        <v>80</v>
      </c>
      <c r="C23" s="244"/>
      <c r="D23" s="244"/>
      <c r="E23" s="140"/>
      <c r="F23" s="140"/>
      <c r="G23" s="140"/>
      <c r="H23" s="140"/>
      <c r="I23" s="142">
        <f>I24+I29</f>
        <v>213502</v>
      </c>
      <c r="J23" s="142"/>
      <c r="K23" s="142">
        <f>K24+K29</f>
        <v>-35428</v>
      </c>
      <c r="L23" s="142">
        <f>L24+L29</f>
        <v>178074</v>
      </c>
    </row>
    <row r="24" spans="1:12" s="127" customFormat="1" x14ac:dyDescent="0.25">
      <c r="A24" s="179">
        <v>32</v>
      </c>
      <c r="B24" s="247" t="s">
        <v>16</v>
      </c>
      <c r="C24" s="247"/>
      <c r="D24" s="247"/>
      <c r="E24" s="139"/>
      <c r="F24" s="139"/>
      <c r="G24" s="139"/>
      <c r="H24" s="139"/>
      <c r="I24" s="147">
        <f>I25+I26+I27+I28</f>
        <v>210002</v>
      </c>
      <c r="J24" s="147"/>
      <c r="K24" s="147">
        <f>K25+K26+K27+K28</f>
        <v>-35928</v>
      </c>
      <c r="L24" s="147">
        <f>L25+L26+L27+L28</f>
        <v>174074</v>
      </c>
    </row>
    <row r="25" spans="1:12" s="127" customFormat="1" x14ac:dyDescent="0.25">
      <c r="A25" s="176">
        <v>321</v>
      </c>
      <c r="B25" s="236" t="s">
        <v>12</v>
      </c>
      <c r="C25" s="236"/>
      <c r="D25" s="236"/>
      <c r="E25" s="236"/>
      <c r="F25" s="236"/>
      <c r="G25" s="236"/>
      <c r="H25" s="236"/>
      <c r="I25" s="144">
        <v>8000</v>
      </c>
      <c r="J25" s="144"/>
      <c r="K25" s="144">
        <v>500</v>
      </c>
      <c r="L25" s="144">
        <v>8500</v>
      </c>
    </row>
    <row r="26" spans="1:12" s="127" customFormat="1" x14ac:dyDescent="0.25">
      <c r="A26" s="176">
        <v>322</v>
      </c>
      <c r="B26" s="236" t="s">
        <v>13</v>
      </c>
      <c r="C26" s="236"/>
      <c r="D26" s="236"/>
      <c r="E26" s="236"/>
      <c r="F26" s="236"/>
      <c r="G26" s="236"/>
      <c r="H26" s="236"/>
      <c r="I26" s="144">
        <v>109302</v>
      </c>
      <c r="J26" s="144"/>
      <c r="K26" s="144">
        <v>-13000</v>
      </c>
      <c r="L26" s="144">
        <v>96302</v>
      </c>
    </row>
    <row r="27" spans="1:12" s="127" customFormat="1" x14ac:dyDescent="0.25">
      <c r="A27" s="176">
        <v>323</v>
      </c>
      <c r="B27" s="236" t="s">
        <v>14</v>
      </c>
      <c r="C27" s="236"/>
      <c r="D27" s="236"/>
      <c r="E27" s="236"/>
      <c r="F27" s="236"/>
      <c r="G27" s="236"/>
      <c r="H27" s="236"/>
      <c r="I27" s="144">
        <v>86700</v>
      </c>
      <c r="J27" s="144"/>
      <c r="K27" s="144">
        <v>-23428</v>
      </c>
      <c r="L27" s="144">
        <v>63272</v>
      </c>
    </row>
    <row r="28" spans="1:12" s="127" customFormat="1" x14ac:dyDescent="0.25">
      <c r="A28" s="176">
        <v>329</v>
      </c>
      <c r="B28" s="236" t="s">
        <v>83</v>
      </c>
      <c r="C28" s="236"/>
      <c r="D28" s="236"/>
      <c r="E28" s="236"/>
      <c r="F28" s="236"/>
      <c r="G28" s="143"/>
      <c r="H28" s="143"/>
      <c r="I28" s="144">
        <v>6000</v>
      </c>
      <c r="J28" s="144"/>
      <c r="K28" s="144">
        <v>0</v>
      </c>
      <c r="L28" s="144">
        <v>6000</v>
      </c>
    </row>
    <row r="29" spans="1:12" s="127" customFormat="1" x14ac:dyDescent="0.25">
      <c r="A29" s="177">
        <v>34</v>
      </c>
      <c r="B29" s="244" t="s">
        <v>18</v>
      </c>
      <c r="C29" s="244"/>
      <c r="D29" s="141"/>
      <c r="E29" s="141"/>
      <c r="F29" s="141"/>
      <c r="G29" s="141"/>
      <c r="H29" s="141"/>
      <c r="I29" s="142">
        <f>I30</f>
        <v>3500</v>
      </c>
      <c r="J29" s="142"/>
      <c r="K29" s="142">
        <f>K30</f>
        <v>500</v>
      </c>
      <c r="L29" s="142">
        <f>L30</f>
        <v>4000</v>
      </c>
    </row>
    <row r="30" spans="1:12" s="127" customFormat="1" x14ac:dyDescent="0.25">
      <c r="A30" s="176">
        <v>343</v>
      </c>
      <c r="B30" s="236" t="s">
        <v>17</v>
      </c>
      <c r="C30" s="236"/>
      <c r="D30" s="236"/>
      <c r="E30" s="143"/>
      <c r="F30" s="143"/>
      <c r="G30" s="143"/>
      <c r="H30" s="143"/>
      <c r="I30" s="144">
        <v>3500</v>
      </c>
      <c r="J30" s="144"/>
      <c r="K30" s="144">
        <v>500</v>
      </c>
      <c r="L30" s="144">
        <v>4000</v>
      </c>
    </row>
    <row r="31" spans="1:12" s="127" customFormat="1" x14ac:dyDescent="0.25">
      <c r="A31" s="145" t="s">
        <v>50</v>
      </c>
      <c r="B31" s="238" t="s">
        <v>57</v>
      </c>
      <c r="C31" s="238"/>
      <c r="D31" s="238"/>
      <c r="E31" s="145"/>
      <c r="F31" s="145"/>
      <c r="G31" s="145"/>
      <c r="H31" s="145"/>
      <c r="I31" s="138">
        <f>I32</f>
        <v>1000</v>
      </c>
      <c r="J31" s="239">
        <f>J32</f>
        <v>2830</v>
      </c>
      <c r="K31" s="239"/>
      <c r="L31" s="138">
        <f>L32</f>
        <v>3830</v>
      </c>
    </row>
    <row r="32" spans="1:12" s="127" customFormat="1" x14ac:dyDescent="0.25">
      <c r="A32" s="146"/>
      <c r="B32" s="245" t="s">
        <v>92</v>
      </c>
      <c r="C32" s="245"/>
      <c r="D32" s="245"/>
      <c r="E32" s="146"/>
      <c r="F32" s="146"/>
      <c r="G32" s="146"/>
      <c r="H32" s="146"/>
      <c r="I32" s="137">
        <f>I33</f>
        <v>1000</v>
      </c>
      <c r="J32" s="246">
        <f>K33</f>
        <v>2830</v>
      </c>
      <c r="K32" s="246"/>
      <c r="L32" s="137">
        <f>L33</f>
        <v>3830</v>
      </c>
    </row>
    <row r="33" spans="1:12" s="127" customFormat="1" x14ac:dyDescent="0.25">
      <c r="A33" s="136"/>
      <c r="B33" s="245" t="s">
        <v>59</v>
      </c>
      <c r="C33" s="245"/>
      <c r="D33" s="245"/>
      <c r="E33" s="245"/>
      <c r="F33" s="245"/>
      <c r="G33" s="245"/>
      <c r="H33" s="245"/>
      <c r="I33" s="137">
        <f>I34</f>
        <v>1000</v>
      </c>
      <c r="J33" s="137"/>
      <c r="K33" s="137">
        <f>K34</f>
        <v>2830</v>
      </c>
      <c r="L33" s="137">
        <f>L34</f>
        <v>3830</v>
      </c>
    </row>
    <row r="34" spans="1:12" s="127" customFormat="1" x14ac:dyDescent="0.25">
      <c r="A34" s="177">
        <v>3</v>
      </c>
      <c r="B34" s="244" t="s">
        <v>80</v>
      </c>
      <c r="C34" s="244"/>
      <c r="D34" s="244"/>
      <c r="E34" s="140"/>
      <c r="F34" s="140"/>
      <c r="G34" s="140"/>
      <c r="H34" s="140"/>
      <c r="I34" s="142">
        <f>I35</f>
        <v>1000</v>
      </c>
      <c r="J34" s="142"/>
      <c r="K34" s="142">
        <f>K35</f>
        <v>2830</v>
      </c>
      <c r="L34" s="142">
        <f>L35</f>
        <v>3830</v>
      </c>
    </row>
    <row r="35" spans="1:12" s="180" customFormat="1" x14ac:dyDescent="0.25">
      <c r="A35" s="179">
        <v>32</v>
      </c>
      <c r="B35" s="247" t="s">
        <v>16</v>
      </c>
      <c r="C35" s="247"/>
      <c r="D35" s="247"/>
      <c r="E35" s="139"/>
      <c r="F35" s="139"/>
      <c r="G35" s="139"/>
      <c r="H35" s="139"/>
      <c r="I35" s="147">
        <f>I36</f>
        <v>1000</v>
      </c>
      <c r="J35" s="147"/>
      <c r="K35" s="147">
        <f>K36</f>
        <v>2830</v>
      </c>
      <c r="L35" s="147">
        <f>L36</f>
        <v>3830</v>
      </c>
    </row>
    <row r="36" spans="1:12" s="127" customFormat="1" x14ac:dyDescent="0.25">
      <c r="A36" s="176">
        <v>329</v>
      </c>
      <c r="B36" s="236" t="s">
        <v>15</v>
      </c>
      <c r="C36" s="236"/>
      <c r="D36" s="236"/>
      <c r="E36" s="236"/>
      <c r="F36" s="143"/>
      <c r="G36" s="143"/>
      <c r="H36" s="143"/>
      <c r="I36" s="144">
        <v>1000</v>
      </c>
      <c r="J36" s="144"/>
      <c r="K36" s="144">
        <v>2830</v>
      </c>
      <c r="L36" s="144">
        <v>3830</v>
      </c>
    </row>
    <row r="37" spans="1:12" s="127" customFormat="1" ht="16.5" customHeight="1" x14ac:dyDescent="0.25">
      <c r="A37" s="145" t="s">
        <v>50</v>
      </c>
      <c r="B37" s="238" t="s">
        <v>64</v>
      </c>
      <c r="C37" s="238"/>
      <c r="D37" s="238"/>
      <c r="E37" s="238"/>
      <c r="F37" s="238"/>
      <c r="G37" s="238"/>
      <c r="H37" s="238"/>
      <c r="I37" s="138">
        <f>I38</f>
        <v>3500</v>
      </c>
      <c r="J37" s="239">
        <f>K38</f>
        <v>9452</v>
      </c>
      <c r="K37" s="239"/>
      <c r="L37" s="138">
        <f>L38</f>
        <v>12952</v>
      </c>
    </row>
    <row r="38" spans="1:12" s="127" customFormat="1" ht="14.25" customHeight="1" x14ac:dyDescent="0.25">
      <c r="A38" s="152"/>
      <c r="B38" s="245" t="s">
        <v>84</v>
      </c>
      <c r="C38" s="245"/>
      <c r="D38" s="245"/>
      <c r="E38" s="245"/>
      <c r="F38" s="136"/>
      <c r="G38" s="136"/>
      <c r="H38" s="136"/>
      <c r="I38" s="137">
        <f>I39</f>
        <v>3500</v>
      </c>
      <c r="J38" s="137"/>
      <c r="K38" s="137">
        <f>J39</f>
        <v>9452</v>
      </c>
      <c r="L38" s="137">
        <f>L39</f>
        <v>12952</v>
      </c>
    </row>
    <row r="39" spans="1:12" s="127" customFormat="1" ht="12.75" customHeight="1" x14ac:dyDescent="0.25">
      <c r="A39" s="136"/>
      <c r="B39" s="245" t="s">
        <v>85</v>
      </c>
      <c r="C39" s="245"/>
      <c r="D39" s="245"/>
      <c r="E39" s="245"/>
      <c r="F39" s="245"/>
      <c r="G39" s="245"/>
      <c r="H39" s="245"/>
      <c r="I39" s="137">
        <f>I40</f>
        <v>3500</v>
      </c>
      <c r="J39" s="246">
        <f>J40</f>
        <v>9452</v>
      </c>
      <c r="K39" s="246"/>
      <c r="L39" s="137">
        <f>L40</f>
        <v>12952</v>
      </c>
    </row>
    <row r="40" spans="1:12" s="127" customFormat="1" x14ac:dyDescent="0.25">
      <c r="A40" s="174" t="s">
        <v>79</v>
      </c>
      <c r="B40" s="242" t="s">
        <v>80</v>
      </c>
      <c r="C40" s="242"/>
      <c r="D40" s="242"/>
      <c r="E40" s="242"/>
      <c r="F40" s="242"/>
      <c r="G40" s="242"/>
      <c r="H40" s="242"/>
      <c r="I40" s="153">
        <f>I41</f>
        <v>3500</v>
      </c>
      <c r="J40" s="243">
        <f>J41</f>
        <v>9452</v>
      </c>
      <c r="K40" s="243"/>
      <c r="L40" s="153">
        <f>L41</f>
        <v>12952</v>
      </c>
    </row>
    <row r="41" spans="1:12" s="127" customFormat="1" x14ac:dyDescent="0.25">
      <c r="A41" s="148" t="s">
        <v>86</v>
      </c>
      <c r="B41" s="234" t="s">
        <v>16</v>
      </c>
      <c r="C41" s="234"/>
      <c r="D41" s="234"/>
      <c r="E41" s="234"/>
      <c r="F41" s="234"/>
      <c r="G41" s="234"/>
      <c r="H41" s="234"/>
      <c r="I41" s="150">
        <f>I42</f>
        <v>3500</v>
      </c>
      <c r="J41" s="235">
        <f>J42</f>
        <v>9452</v>
      </c>
      <c r="K41" s="235"/>
      <c r="L41" s="150">
        <f>L42</f>
        <v>12952</v>
      </c>
    </row>
    <row r="42" spans="1:12" s="127" customFormat="1" x14ac:dyDescent="0.25">
      <c r="A42" s="176">
        <v>329</v>
      </c>
      <c r="B42" s="236" t="s">
        <v>15</v>
      </c>
      <c r="C42" s="236"/>
      <c r="D42" s="236"/>
      <c r="E42" s="236"/>
      <c r="F42" s="236"/>
      <c r="G42" s="236"/>
      <c r="H42" s="236"/>
      <c r="I42" s="144">
        <v>3500</v>
      </c>
      <c r="J42" s="237">
        <v>9452</v>
      </c>
      <c r="K42" s="237"/>
      <c r="L42" s="144">
        <v>12952</v>
      </c>
    </row>
    <row r="43" spans="1:12" s="127" customFormat="1" x14ac:dyDescent="0.25">
      <c r="A43" s="145" t="s">
        <v>50</v>
      </c>
      <c r="B43" s="238" t="s">
        <v>87</v>
      </c>
      <c r="C43" s="238"/>
      <c r="D43" s="238"/>
      <c r="E43" s="238"/>
      <c r="F43" s="238"/>
      <c r="G43" s="238"/>
      <c r="H43" s="238"/>
      <c r="I43" s="138">
        <f t="shared" ref="I43:J45" si="0">I44</f>
        <v>107000</v>
      </c>
      <c r="J43" s="239">
        <f t="shared" si="0"/>
        <v>64838</v>
      </c>
      <c r="K43" s="239"/>
      <c r="L43" s="138">
        <f>L44</f>
        <v>171838</v>
      </c>
    </row>
    <row r="44" spans="1:12" s="127" customFormat="1" x14ac:dyDescent="0.25">
      <c r="A44" s="136" t="s">
        <v>50</v>
      </c>
      <c r="B44" s="245" t="s">
        <v>88</v>
      </c>
      <c r="C44" s="245"/>
      <c r="D44" s="245"/>
      <c r="E44" s="245"/>
      <c r="F44" s="245"/>
      <c r="G44" s="245"/>
      <c r="H44" s="245"/>
      <c r="I44" s="137">
        <f t="shared" si="0"/>
        <v>107000</v>
      </c>
      <c r="J44" s="246">
        <f t="shared" si="0"/>
        <v>64838</v>
      </c>
      <c r="K44" s="246"/>
      <c r="L44" s="137">
        <f>L45</f>
        <v>171838</v>
      </c>
    </row>
    <row r="45" spans="1:12" s="127" customFormat="1" x14ac:dyDescent="0.25">
      <c r="A45" s="174" t="s">
        <v>79</v>
      </c>
      <c r="B45" s="242" t="s">
        <v>80</v>
      </c>
      <c r="C45" s="242"/>
      <c r="D45" s="242"/>
      <c r="E45" s="242"/>
      <c r="F45" s="242"/>
      <c r="G45" s="242"/>
      <c r="H45" s="242"/>
      <c r="I45" s="153">
        <f t="shared" si="0"/>
        <v>107000</v>
      </c>
      <c r="J45" s="243">
        <f t="shared" si="0"/>
        <v>64838</v>
      </c>
      <c r="K45" s="243"/>
      <c r="L45" s="153">
        <f>L46</f>
        <v>171838</v>
      </c>
    </row>
    <row r="46" spans="1:12" s="127" customFormat="1" x14ac:dyDescent="0.25">
      <c r="A46" s="148" t="s">
        <v>86</v>
      </c>
      <c r="B46" s="234" t="s">
        <v>16</v>
      </c>
      <c r="C46" s="234"/>
      <c r="D46" s="234"/>
      <c r="E46" s="234"/>
      <c r="F46" s="234"/>
      <c r="G46" s="234"/>
      <c r="H46" s="234"/>
      <c r="I46" s="150">
        <f>I47+I48+I49</f>
        <v>107000</v>
      </c>
      <c r="J46" s="235">
        <f>J47+J48+J49</f>
        <v>64838</v>
      </c>
      <c r="K46" s="235"/>
      <c r="L46" s="150">
        <f>L47+L48+L49</f>
        <v>171838</v>
      </c>
    </row>
    <row r="47" spans="1:12" s="127" customFormat="1" x14ac:dyDescent="0.25">
      <c r="A47" s="176">
        <v>322</v>
      </c>
      <c r="B47" s="236" t="s">
        <v>13</v>
      </c>
      <c r="C47" s="236"/>
      <c r="D47" s="236"/>
      <c r="E47" s="236"/>
      <c r="F47" s="236"/>
      <c r="G47" s="236"/>
      <c r="H47" s="236"/>
      <c r="I47" s="144">
        <v>82000</v>
      </c>
      <c r="J47" s="237">
        <v>37838</v>
      </c>
      <c r="K47" s="237"/>
      <c r="L47" s="144">
        <v>119838</v>
      </c>
    </row>
    <row r="48" spans="1:12" s="127" customFormat="1" x14ac:dyDescent="0.25">
      <c r="A48" s="176">
        <v>323</v>
      </c>
      <c r="B48" s="236" t="s">
        <v>14</v>
      </c>
      <c r="C48" s="236"/>
      <c r="D48" s="236"/>
      <c r="E48" s="236"/>
      <c r="F48" s="236"/>
      <c r="G48" s="236"/>
      <c r="H48" s="236"/>
      <c r="I48" s="144">
        <v>15000</v>
      </c>
      <c r="J48" s="237">
        <v>27000</v>
      </c>
      <c r="K48" s="237"/>
      <c r="L48" s="144">
        <v>42000</v>
      </c>
    </row>
    <row r="49" spans="1:12" s="127" customFormat="1" x14ac:dyDescent="0.25">
      <c r="A49" s="176">
        <v>329</v>
      </c>
      <c r="B49" s="236" t="s">
        <v>15</v>
      </c>
      <c r="C49" s="236"/>
      <c r="D49" s="236"/>
      <c r="E49" s="236"/>
      <c r="F49" s="236"/>
      <c r="G49" s="236"/>
      <c r="H49" s="236"/>
      <c r="I49" s="144">
        <v>10000</v>
      </c>
      <c r="J49" s="237">
        <v>0</v>
      </c>
      <c r="K49" s="237"/>
      <c r="L49" s="144">
        <v>10000</v>
      </c>
    </row>
    <row r="50" spans="1:12" s="127" customFormat="1" x14ac:dyDescent="0.25">
      <c r="A50" s="181" t="s">
        <v>50</v>
      </c>
      <c r="B50" s="238" t="s">
        <v>72</v>
      </c>
      <c r="C50" s="238"/>
      <c r="D50" s="238"/>
      <c r="E50" s="238"/>
      <c r="F50" s="238"/>
      <c r="G50" s="238"/>
      <c r="H50" s="238"/>
      <c r="I50" s="138">
        <f>I51+I66</f>
        <v>3465200</v>
      </c>
      <c r="J50" s="239">
        <f>K51+J66</f>
        <v>207250</v>
      </c>
      <c r="K50" s="239"/>
      <c r="L50" s="138">
        <f>L51+L66</f>
        <v>3672450</v>
      </c>
    </row>
    <row r="51" spans="1:12" s="127" customFormat="1" ht="18" customHeight="1" x14ac:dyDescent="0.25">
      <c r="A51" s="182"/>
      <c r="B51" s="240" t="s">
        <v>73</v>
      </c>
      <c r="C51" s="240"/>
      <c r="D51" s="240"/>
      <c r="E51" s="171"/>
      <c r="F51" s="171"/>
      <c r="G51" s="171"/>
      <c r="H51" s="171"/>
      <c r="I51" s="172">
        <f>I52</f>
        <v>3435200</v>
      </c>
      <c r="J51" s="172"/>
      <c r="K51" s="172">
        <f>J52</f>
        <v>207250</v>
      </c>
      <c r="L51" s="172">
        <f>L52</f>
        <v>3642450</v>
      </c>
    </row>
    <row r="52" spans="1:12" s="127" customFormat="1" ht="17.25" customHeight="1" x14ac:dyDescent="0.25">
      <c r="A52" s="136" t="s">
        <v>50</v>
      </c>
      <c r="B52" s="248" t="s">
        <v>89</v>
      </c>
      <c r="C52" s="248"/>
      <c r="D52" s="248"/>
      <c r="E52" s="248"/>
      <c r="F52" s="248"/>
      <c r="G52" s="248"/>
      <c r="H52" s="248"/>
      <c r="I52" s="137">
        <f>I53+I62</f>
        <v>3435200</v>
      </c>
      <c r="J52" s="246">
        <f>J53+J62</f>
        <v>207250</v>
      </c>
      <c r="K52" s="246"/>
      <c r="L52" s="137">
        <f>L53+L62</f>
        <v>3642450</v>
      </c>
    </row>
    <row r="53" spans="1:12" s="127" customFormat="1" x14ac:dyDescent="0.25">
      <c r="A53" s="183" t="s">
        <v>79</v>
      </c>
      <c r="B53" s="242" t="s">
        <v>80</v>
      </c>
      <c r="C53" s="242"/>
      <c r="D53" s="242"/>
      <c r="E53" s="242"/>
      <c r="F53" s="242"/>
      <c r="G53" s="242"/>
      <c r="H53" s="242"/>
      <c r="I53" s="153">
        <f>I54+I58</f>
        <v>3385200</v>
      </c>
      <c r="J53" s="243">
        <f>K54+J58</f>
        <v>188150</v>
      </c>
      <c r="K53" s="243"/>
      <c r="L53" s="153">
        <f>L54+L58</f>
        <v>3573350</v>
      </c>
    </row>
    <row r="54" spans="1:12" s="127" customFormat="1" x14ac:dyDescent="0.25">
      <c r="A54" s="178">
        <v>31</v>
      </c>
      <c r="B54" s="234" t="s">
        <v>11</v>
      </c>
      <c r="C54" s="234"/>
      <c r="D54" s="234"/>
      <c r="E54" s="234"/>
      <c r="F54" s="234"/>
      <c r="G54" s="234"/>
      <c r="H54" s="234"/>
      <c r="I54" s="150">
        <f>I55+I56+I57</f>
        <v>3225000</v>
      </c>
      <c r="J54" s="150"/>
      <c r="K54" s="150">
        <f>J55+J56+J57</f>
        <v>151000</v>
      </c>
      <c r="L54" s="150">
        <f>L55+L56+L57</f>
        <v>3376000</v>
      </c>
    </row>
    <row r="55" spans="1:12" s="127" customFormat="1" x14ac:dyDescent="0.25">
      <c r="A55" s="176">
        <v>311</v>
      </c>
      <c r="B55" s="236" t="s">
        <v>81</v>
      </c>
      <c r="C55" s="236"/>
      <c r="D55" s="236"/>
      <c r="E55" s="236"/>
      <c r="F55" s="236"/>
      <c r="G55" s="236"/>
      <c r="H55" s="236"/>
      <c r="I55" s="144">
        <v>2900000</v>
      </c>
      <c r="J55" s="237">
        <v>20000</v>
      </c>
      <c r="K55" s="237"/>
      <c r="L55" s="144">
        <v>2920000</v>
      </c>
    </row>
    <row r="56" spans="1:12" s="127" customFormat="1" x14ac:dyDescent="0.25">
      <c r="A56" s="176">
        <v>312</v>
      </c>
      <c r="B56" s="236" t="s">
        <v>37</v>
      </c>
      <c r="C56" s="236"/>
      <c r="D56" s="236"/>
      <c r="E56" s="236"/>
      <c r="F56" s="236"/>
      <c r="G56" s="236"/>
      <c r="H56" s="236"/>
      <c r="I56" s="144">
        <v>45000</v>
      </c>
      <c r="J56" s="237">
        <v>61000</v>
      </c>
      <c r="K56" s="237"/>
      <c r="L56" s="144">
        <v>106000</v>
      </c>
    </row>
    <row r="57" spans="1:12" s="127" customFormat="1" x14ac:dyDescent="0.25">
      <c r="A57" s="176">
        <v>313</v>
      </c>
      <c r="B57" s="236" t="s">
        <v>38</v>
      </c>
      <c r="C57" s="236"/>
      <c r="D57" s="236"/>
      <c r="E57" s="236"/>
      <c r="F57" s="236"/>
      <c r="G57" s="236"/>
      <c r="H57" s="236"/>
      <c r="I57" s="144">
        <v>280000</v>
      </c>
      <c r="J57" s="237">
        <v>70000</v>
      </c>
      <c r="K57" s="237"/>
      <c r="L57" s="144">
        <v>350000</v>
      </c>
    </row>
    <row r="58" spans="1:12" s="127" customFormat="1" x14ac:dyDescent="0.25">
      <c r="A58" s="179">
        <v>32</v>
      </c>
      <c r="B58" s="247" t="s">
        <v>16</v>
      </c>
      <c r="C58" s="247"/>
      <c r="D58" s="247"/>
      <c r="E58" s="247"/>
      <c r="F58" s="247"/>
      <c r="G58" s="247"/>
      <c r="H58" s="247"/>
      <c r="I58" s="147">
        <f>I59+I60+I61</f>
        <v>160200</v>
      </c>
      <c r="J58" s="249">
        <f>J59+J60+J61</f>
        <v>37150</v>
      </c>
      <c r="K58" s="249"/>
      <c r="L58" s="147">
        <f>L59+L60+L61</f>
        <v>197350</v>
      </c>
    </row>
    <row r="59" spans="1:12" s="127" customFormat="1" x14ac:dyDescent="0.25">
      <c r="A59" s="176">
        <v>321</v>
      </c>
      <c r="B59" s="236" t="s">
        <v>12</v>
      </c>
      <c r="C59" s="236"/>
      <c r="D59" s="236"/>
      <c r="E59" s="236"/>
      <c r="F59" s="236"/>
      <c r="G59" s="236"/>
      <c r="H59" s="236"/>
      <c r="I59" s="144">
        <v>150000</v>
      </c>
      <c r="J59" s="237">
        <v>20000</v>
      </c>
      <c r="K59" s="237"/>
      <c r="L59" s="144">
        <v>170000</v>
      </c>
    </row>
    <row r="60" spans="1:12" s="127" customFormat="1" x14ac:dyDescent="0.25">
      <c r="A60" s="176">
        <v>323</v>
      </c>
      <c r="B60" s="236" t="s">
        <v>14</v>
      </c>
      <c r="C60" s="236"/>
      <c r="D60" s="236"/>
      <c r="E60" s="236"/>
      <c r="F60" s="236"/>
      <c r="G60" s="236"/>
      <c r="H60" s="236"/>
      <c r="I60" s="144">
        <v>0</v>
      </c>
      <c r="J60" s="237">
        <v>1400</v>
      </c>
      <c r="K60" s="237"/>
      <c r="L60" s="144">
        <v>1400</v>
      </c>
    </row>
    <row r="61" spans="1:12" s="127" customFormat="1" x14ac:dyDescent="0.25">
      <c r="A61" s="176">
        <v>329</v>
      </c>
      <c r="B61" s="236" t="s">
        <v>15</v>
      </c>
      <c r="C61" s="236"/>
      <c r="D61" s="236"/>
      <c r="E61" s="236"/>
      <c r="F61" s="236"/>
      <c r="G61" s="236"/>
      <c r="H61" s="236"/>
      <c r="I61" s="144">
        <v>10200</v>
      </c>
      <c r="J61" s="237">
        <v>15750</v>
      </c>
      <c r="K61" s="237"/>
      <c r="L61" s="144">
        <v>25950</v>
      </c>
    </row>
    <row r="62" spans="1:12" s="127" customFormat="1" x14ac:dyDescent="0.25">
      <c r="A62" s="179">
        <v>4</v>
      </c>
      <c r="B62" s="247" t="s">
        <v>90</v>
      </c>
      <c r="C62" s="247"/>
      <c r="D62" s="247"/>
      <c r="E62" s="247"/>
      <c r="F62" s="247"/>
      <c r="G62" s="247"/>
      <c r="H62" s="247"/>
      <c r="I62" s="147">
        <f>I63</f>
        <v>50000</v>
      </c>
      <c r="J62" s="249">
        <f>J63</f>
        <v>19100</v>
      </c>
      <c r="K62" s="249"/>
      <c r="L62" s="147">
        <f>L63</f>
        <v>69100</v>
      </c>
    </row>
    <row r="63" spans="1:12" s="127" customFormat="1" x14ac:dyDescent="0.25">
      <c r="A63" s="178">
        <v>42</v>
      </c>
      <c r="B63" s="234" t="s">
        <v>20</v>
      </c>
      <c r="C63" s="234"/>
      <c r="D63" s="234"/>
      <c r="E63" s="234"/>
      <c r="F63" s="234"/>
      <c r="G63" s="234"/>
      <c r="H63" s="234"/>
      <c r="I63" s="149">
        <f>I64+I65</f>
        <v>50000</v>
      </c>
      <c r="J63" s="235">
        <f>J64+J65</f>
        <v>19100</v>
      </c>
      <c r="K63" s="235"/>
      <c r="L63" s="149">
        <f>L64+L65</f>
        <v>69100</v>
      </c>
    </row>
    <row r="64" spans="1:12" s="127" customFormat="1" x14ac:dyDescent="0.25">
      <c r="A64" s="176">
        <v>422</v>
      </c>
      <c r="B64" s="236" t="s">
        <v>19</v>
      </c>
      <c r="C64" s="236"/>
      <c r="D64" s="236"/>
      <c r="E64" s="236"/>
      <c r="F64" s="236"/>
      <c r="G64" s="236"/>
      <c r="H64" s="236"/>
      <c r="I64" s="144">
        <v>0</v>
      </c>
      <c r="J64" s="237">
        <v>19100</v>
      </c>
      <c r="K64" s="237"/>
      <c r="L64" s="144">
        <v>19100</v>
      </c>
    </row>
    <row r="65" spans="1:12" s="127" customFormat="1" x14ac:dyDescent="0.25">
      <c r="A65" s="176">
        <v>424</v>
      </c>
      <c r="B65" s="236" t="s">
        <v>39</v>
      </c>
      <c r="C65" s="236"/>
      <c r="D65" s="236"/>
      <c r="E65" s="236"/>
      <c r="F65" s="236"/>
      <c r="G65" s="236"/>
      <c r="H65" s="236"/>
      <c r="I65" s="144">
        <v>50000</v>
      </c>
      <c r="J65" s="237">
        <v>0</v>
      </c>
      <c r="K65" s="237"/>
      <c r="L65" s="144">
        <v>50000</v>
      </c>
    </row>
    <row r="66" spans="1:12" s="127" customFormat="1" ht="17.25" customHeight="1" x14ac:dyDescent="0.25">
      <c r="A66" s="184" t="s">
        <v>50</v>
      </c>
      <c r="B66" s="240" t="s">
        <v>76</v>
      </c>
      <c r="C66" s="240"/>
      <c r="D66" s="240"/>
      <c r="E66" s="240"/>
      <c r="F66" s="240"/>
      <c r="G66" s="240"/>
      <c r="H66" s="240"/>
      <c r="I66" s="172">
        <f>I67</f>
        <v>30000</v>
      </c>
      <c r="J66" s="241">
        <f>K67</f>
        <v>0</v>
      </c>
      <c r="K66" s="241"/>
      <c r="L66" s="172">
        <f>L67</f>
        <v>30000</v>
      </c>
    </row>
    <row r="67" spans="1:12" s="127" customFormat="1" x14ac:dyDescent="0.25">
      <c r="A67" s="151"/>
      <c r="B67" s="245" t="s">
        <v>77</v>
      </c>
      <c r="C67" s="245"/>
      <c r="D67" s="245"/>
      <c r="E67" s="245"/>
      <c r="F67" s="245"/>
      <c r="G67" s="245"/>
      <c r="H67" s="245"/>
      <c r="I67" s="162">
        <f>I68</f>
        <v>30000</v>
      </c>
      <c r="J67" s="162"/>
      <c r="K67" s="162">
        <f>K68</f>
        <v>0</v>
      </c>
      <c r="L67" s="162">
        <f>L68</f>
        <v>30000</v>
      </c>
    </row>
    <row r="68" spans="1:12" s="180" customFormat="1" x14ac:dyDescent="0.25">
      <c r="A68" s="177">
        <v>3</v>
      </c>
      <c r="B68" s="244" t="s">
        <v>80</v>
      </c>
      <c r="C68" s="244"/>
      <c r="D68" s="244"/>
      <c r="E68" s="141"/>
      <c r="F68" s="141"/>
      <c r="G68" s="141"/>
      <c r="H68" s="141"/>
      <c r="I68" s="185">
        <f>I69</f>
        <v>30000</v>
      </c>
      <c r="J68" s="185"/>
      <c r="K68" s="185">
        <f>K69</f>
        <v>0</v>
      </c>
      <c r="L68" s="142">
        <f>L69</f>
        <v>30000</v>
      </c>
    </row>
    <row r="69" spans="1:12" s="180" customFormat="1" x14ac:dyDescent="0.25">
      <c r="A69" s="186">
        <v>32</v>
      </c>
      <c r="B69" s="234" t="s">
        <v>16</v>
      </c>
      <c r="C69" s="234"/>
      <c r="D69" s="148"/>
      <c r="E69" s="148"/>
      <c r="F69" s="148"/>
      <c r="G69" s="148"/>
      <c r="H69" s="148"/>
      <c r="I69" s="187">
        <f>I70</f>
        <v>30000</v>
      </c>
      <c r="J69" s="251">
        <f>J70</f>
        <v>0</v>
      </c>
      <c r="K69" s="251"/>
      <c r="L69" s="188">
        <f>L70</f>
        <v>30000</v>
      </c>
    </row>
    <row r="70" spans="1:12" s="128" customFormat="1" x14ac:dyDescent="0.25">
      <c r="A70" s="176">
        <v>329</v>
      </c>
      <c r="B70" s="236" t="s">
        <v>15</v>
      </c>
      <c r="C70" s="236"/>
      <c r="D70" s="236"/>
      <c r="E70" s="236"/>
      <c r="F70" s="236"/>
      <c r="G70" s="236"/>
      <c r="H70" s="236"/>
      <c r="I70" s="144">
        <v>30000</v>
      </c>
      <c r="J70" s="237">
        <v>0</v>
      </c>
      <c r="K70" s="237"/>
      <c r="L70" s="144">
        <v>30000</v>
      </c>
    </row>
    <row r="71" spans="1:12" s="128" customFormat="1" x14ac:dyDescent="0.25">
      <c r="A71" s="143"/>
      <c r="B71" s="236"/>
      <c r="C71" s="236"/>
      <c r="D71" s="236"/>
      <c r="E71" s="236"/>
      <c r="F71" s="236"/>
      <c r="G71" s="236"/>
      <c r="H71" s="236"/>
      <c r="I71" s="144"/>
      <c r="J71" s="237"/>
      <c r="K71" s="237"/>
      <c r="L71" s="144"/>
    </row>
    <row r="72" spans="1:12" s="128" customFormat="1" x14ac:dyDescent="0.25">
      <c r="A72" s="143"/>
      <c r="B72" s="236"/>
      <c r="C72" s="236"/>
      <c r="D72" s="236"/>
      <c r="E72" s="236"/>
      <c r="F72" s="236"/>
      <c r="G72" s="236"/>
      <c r="H72" s="236"/>
      <c r="I72" s="144"/>
      <c r="J72" s="237"/>
      <c r="K72" s="237"/>
      <c r="L72" s="144"/>
    </row>
    <row r="73" spans="1:12" s="128" customFormat="1" x14ac:dyDescent="0.25">
      <c r="A73" s="143"/>
      <c r="B73" s="236"/>
      <c r="C73" s="236"/>
      <c r="D73" s="236"/>
      <c r="E73" s="236"/>
      <c r="F73" s="236"/>
      <c r="G73" s="236"/>
      <c r="H73" s="236"/>
      <c r="I73" s="144"/>
      <c r="J73" s="237"/>
      <c r="K73" s="237"/>
      <c r="L73" s="144"/>
    </row>
    <row r="74" spans="1:12" s="128" customFormat="1" x14ac:dyDescent="0.25">
      <c r="A74" s="154"/>
      <c r="B74" s="236"/>
      <c r="C74" s="236"/>
      <c r="D74" s="236"/>
      <c r="E74" s="236"/>
      <c r="F74" s="236"/>
      <c r="G74" s="236"/>
      <c r="H74" s="236"/>
      <c r="I74" s="154"/>
      <c r="J74" s="154"/>
      <c r="K74" s="154"/>
      <c r="L74" s="155"/>
    </row>
    <row r="75" spans="1:12" s="128" customFormat="1" x14ac:dyDescent="0.25">
      <c r="A75" s="154"/>
      <c r="B75" s="156"/>
      <c r="C75" s="156"/>
      <c r="D75" s="156"/>
      <c r="E75" s="156"/>
      <c r="F75" s="156"/>
      <c r="G75" s="156"/>
      <c r="H75" s="156"/>
      <c r="I75" s="154"/>
      <c r="J75" s="154"/>
      <c r="K75" s="154"/>
      <c r="L75" s="155"/>
    </row>
    <row r="76" spans="1:12" s="128" customFormat="1" ht="25.5" x14ac:dyDescent="0.25">
      <c r="A76" s="157"/>
      <c r="B76" s="143"/>
      <c r="C76" s="143"/>
      <c r="D76" s="143"/>
      <c r="E76" s="143"/>
      <c r="F76" s="143"/>
      <c r="G76" s="143"/>
      <c r="H76" s="143"/>
      <c r="I76" s="152"/>
      <c r="J76" s="152"/>
      <c r="K76" s="152"/>
      <c r="L76" s="158"/>
    </row>
    <row r="77" spans="1:12" s="161" customFormat="1" x14ac:dyDescent="0.25">
      <c r="A77" s="159"/>
      <c r="B77" s="159" t="s">
        <v>91</v>
      </c>
      <c r="C77" s="75"/>
      <c r="D77" s="75"/>
      <c r="E77" s="75"/>
      <c r="F77" s="75"/>
      <c r="G77" s="75"/>
      <c r="H77" s="75"/>
      <c r="I77" s="75"/>
      <c r="J77" s="159" t="s">
        <v>42</v>
      </c>
      <c r="K77" s="75"/>
      <c r="L77" s="160"/>
    </row>
    <row r="78" spans="1:12" s="161" customFormat="1" x14ac:dyDescent="0.25">
      <c r="A78" s="159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160"/>
    </row>
    <row r="79" spans="1:12" s="161" customFormat="1" x14ac:dyDescent="0.25">
      <c r="A79" s="159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160"/>
    </row>
    <row r="80" spans="1:12" s="161" customFormat="1" ht="25.5" x14ac:dyDescent="0.25">
      <c r="A80" s="112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160"/>
    </row>
    <row r="81" spans="1:12" s="161" customFormat="1" x14ac:dyDescent="0.25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160"/>
    </row>
    <row r="82" spans="1:12" s="161" customFormat="1" x14ac:dyDescent="0.25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160"/>
    </row>
    <row r="83" spans="1:12" s="161" customFormat="1" x14ac:dyDescent="0.25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160"/>
    </row>
    <row r="84" spans="1:12" s="161" customFormat="1" x14ac:dyDescent="0.2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160"/>
    </row>
    <row r="85" spans="1:12" s="161" customFormat="1" x14ac:dyDescent="0.2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160"/>
    </row>
    <row r="86" spans="1:12" s="161" customFormat="1" x14ac:dyDescent="0.2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160"/>
    </row>
    <row r="87" spans="1:12" s="161" customFormat="1" x14ac:dyDescent="0.2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160"/>
    </row>
    <row r="88" spans="1:12" s="161" customFormat="1" x14ac:dyDescent="0.2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160"/>
    </row>
    <row r="89" spans="1:12" s="161" customFormat="1" x14ac:dyDescent="0.25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160"/>
    </row>
    <row r="90" spans="1:12" s="161" customFormat="1" x14ac:dyDescent="0.25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160"/>
    </row>
  </sheetData>
  <mergeCells count="116">
    <mergeCell ref="B71:H71"/>
    <mergeCell ref="J71:K71"/>
    <mergeCell ref="B72:H72"/>
    <mergeCell ref="J72:K72"/>
    <mergeCell ref="A1:L1"/>
    <mergeCell ref="B73:H74"/>
    <mergeCell ref="J73:K73"/>
    <mergeCell ref="B67:H67"/>
    <mergeCell ref="B68:D68"/>
    <mergeCell ref="B69:C69"/>
    <mergeCell ref="J69:K69"/>
    <mergeCell ref="B70:H70"/>
    <mergeCell ref="J70:K70"/>
    <mergeCell ref="B64:H64"/>
    <mergeCell ref="J64:K64"/>
    <mergeCell ref="B65:H65"/>
    <mergeCell ref="J65:K65"/>
    <mergeCell ref="B66:H66"/>
    <mergeCell ref="J66:K66"/>
    <mergeCell ref="B61:H61"/>
    <mergeCell ref="J61:K61"/>
    <mergeCell ref="B62:H62"/>
    <mergeCell ref="J62:K62"/>
    <mergeCell ref="B63:H63"/>
    <mergeCell ref="J63:K63"/>
    <mergeCell ref="B58:H58"/>
    <mergeCell ref="J58:K58"/>
    <mergeCell ref="B59:H59"/>
    <mergeCell ref="J59:K59"/>
    <mergeCell ref="B60:H60"/>
    <mergeCell ref="J60:K60"/>
    <mergeCell ref="B55:H55"/>
    <mergeCell ref="J55:K55"/>
    <mergeCell ref="B56:H56"/>
    <mergeCell ref="J56:K56"/>
    <mergeCell ref="B57:H57"/>
    <mergeCell ref="J57:K57"/>
    <mergeCell ref="B51:D51"/>
    <mergeCell ref="B52:H52"/>
    <mergeCell ref="J52:K52"/>
    <mergeCell ref="B53:H53"/>
    <mergeCell ref="J53:K53"/>
    <mergeCell ref="B54:H54"/>
    <mergeCell ref="B48:H48"/>
    <mergeCell ref="J48:K48"/>
    <mergeCell ref="B49:H49"/>
    <mergeCell ref="J49:K49"/>
    <mergeCell ref="B50:H50"/>
    <mergeCell ref="J50:K50"/>
    <mergeCell ref="B45:H45"/>
    <mergeCell ref="J45:K45"/>
    <mergeCell ref="B46:H46"/>
    <mergeCell ref="J46:K46"/>
    <mergeCell ref="B47:H47"/>
    <mergeCell ref="J47:K47"/>
    <mergeCell ref="B42:H42"/>
    <mergeCell ref="J42:K42"/>
    <mergeCell ref="B43:H43"/>
    <mergeCell ref="J43:K43"/>
    <mergeCell ref="B44:H44"/>
    <mergeCell ref="J44:K44"/>
    <mergeCell ref="B39:H39"/>
    <mergeCell ref="J39:K39"/>
    <mergeCell ref="B40:H40"/>
    <mergeCell ref="J40:K40"/>
    <mergeCell ref="B41:H41"/>
    <mergeCell ref="J41:K41"/>
    <mergeCell ref="B34:D34"/>
    <mergeCell ref="B35:D35"/>
    <mergeCell ref="B36:E36"/>
    <mergeCell ref="B37:H37"/>
    <mergeCell ref="J37:K37"/>
    <mergeCell ref="B38:E38"/>
    <mergeCell ref="B30:D30"/>
    <mergeCell ref="B31:D31"/>
    <mergeCell ref="J31:K31"/>
    <mergeCell ref="B32:D32"/>
    <mergeCell ref="J32:K32"/>
    <mergeCell ref="B33:H33"/>
    <mergeCell ref="B24:D24"/>
    <mergeCell ref="B25:H25"/>
    <mergeCell ref="B26:H26"/>
    <mergeCell ref="B27:H27"/>
    <mergeCell ref="B28:F28"/>
    <mergeCell ref="B29:C29"/>
    <mergeCell ref="B20:H20"/>
    <mergeCell ref="J20:K20"/>
    <mergeCell ref="B21:H21"/>
    <mergeCell ref="J21:K21"/>
    <mergeCell ref="B22:D22"/>
    <mergeCell ref="B23:D23"/>
    <mergeCell ref="B17:H17"/>
    <mergeCell ref="J17:K17"/>
    <mergeCell ref="B18:H18"/>
    <mergeCell ref="J18:K18"/>
    <mergeCell ref="B19:H19"/>
    <mergeCell ref="J19:K19"/>
    <mergeCell ref="B15:H15"/>
    <mergeCell ref="J15:K15"/>
    <mergeCell ref="B16:H16"/>
    <mergeCell ref="J16:K16"/>
    <mergeCell ref="B11:H11"/>
    <mergeCell ref="J11:K11"/>
    <mergeCell ref="B12:H12"/>
    <mergeCell ref="J12:K12"/>
    <mergeCell ref="B13:H13"/>
    <mergeCell ref="J13:K13"/>
    <mergeCell ref="A2:L3"/>
    <mergeCell ref="A6:H6"/>
    <mergeCell ref="J6:K6"/>
    <mergeCell ref="B8:H8"/>
    <mergeCell ref="J8:K8"/>
    <mergeCell ref="B9:H9"/>
    <mergeCell ref="J9:K9"/>
    <mergeCell ref="B14:H14"/>
    <mergeCell ref="J14:K14"/>
  </mergeCells>
  <pageMargins left="0.7" right="0.7" top="0.75" bottom="0.75" header="0.3" footer="0.3"/>
  <pageSetup paperSize="9" scale="54" fitToWidth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Opći dio</vt:lpstr>
      <vt:lpstr>Plan prihoda</vt:lpstr>
      <vt:lpstr>Plan rashoda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2022-11-11T10:33:20Z</dcterms:modified>
</cp:coreProperties>
</file>